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M_PROPERTY\Neville\Balcony Framework\Tender Docs\"/>
    </mc:Choice>
  </mc:AlternateContent>
  <bookViews>
    <workbookView xWindow="0" yWindow="60" windowWidth="15180" windowHeight="8070" firstSheet="1" activeTab="6"/>
  </bookViews>
  <sheets>
    <sheet name="Rate Definitions" sheetId="2" r:id="rId1"/>
    <sheet name="Preliminaries" sheetId="5" r:id="rId2"/>
    <sheet name="Building Works" sheetId="3" r:id="rId3"/>
    <sheet name="Additional rates" sheetId="6" r:id="rId4"/>
    <sheet name="Framework offer summary" sheetId="4" r:id="rId5"/>
    <sheet name="Price" sheetId="7" r:id="rId6"/>
    <sheet name="Quality" sheetId="8" r:id="rId7"/>
    <sheet name="Combined" sheetId="9" r:id="rId8"/>
  </sheets>
  <definedNames>
    <definedName name="_Toc394935108" localSheetId="0">'Rate Definitions'!$B$5</definedName>
    <definedName name="_Toc394935109" localSheetId="0">'Rate Definitions'!$B$9</definedName>
    <definedName name="_xlnm.Print_Area" localSheetId="3">'Additional rates'!$A$1:$F$74</definedName>
    <definedName name="_xlnm.Print_Area" localSheetId="2">'Building Works'!$A$3:$F$94</definedName>
    <definedName name="_xlnm.Print_Area" localSheetId="4">'Framework offer summary'!$A$1:$F$62</definedName>
    <definedName name="_xlnm.Print_Area" localSheetId="1">Preliminaries!$A$1:$I$49</definedName>
    <definedName name="_xlnm.Print_Area" localSheetId="0">'Rate Definitions'!$A$3:$B$40</definedName>
  </definedNames>
  <calcPr calcId="152511"/>
</workbook>
</file>

<file path=xl/calcChain.xml><?xml version="1.0" encoding="utf-8"?>
<calcChain xmlns="http://schemas.openxmlformats.org/spreadsheetml/2006/main">
  <c r="B7" i="9" l="1"/>
  <c r="W50" i="8" l="1"/>
  <c r="W48" i="8"/>
  <c r="W46" i="8"/>
  <c r="W44" i="8"/>
  <c r="W42" i="8"/>
  <c r="W40" i="8"/>
  <c r="W38" i="8"/>
  <c r="W36" i="8"/>
  <c r="W34" i="8"/>
  <c r="W32" i="8"/>
  <c r="W30" i="8"/>
  <c r="W28" i="8"/>
  <c r="W26" i="8"/>
  <c r="W24" i="8"/>
  <c r="W22" i="8"/>
  <c r="W20" i="8"/>
  <c r="W18" i="8"/>
  <c r="W16" i="8"/>
  <c r="W14" i="8"/>
  <c r="W12" i="8"/>
  <c r="W10" i="8"/>
  <c r="W8" i="8"/>
  <c r="R50" i="8"/>
  <c r="R48" i="8"/>
  <c r="R46" i="8"/>
  <c r="R44" i="8"/>
  <c r="R42" i="8"/>
  <c r="R40" i="8"/>
  <c r="R38" i="8"/>
  <c r="R36" i="8"/>
  <c r="R34" i="8"/>
  <c r="R32" i="8"/>
  <c r="R30" i="8"/>
  <c r="R28" i="8"/>
  <c r="R26" i="8"/>
  <c r="R24" i="8"/>
  <c r="R22" i="8"/>
  <c r="R20" i="8"/>
  <c r="R18" i="8"/>
  <c r="R16" i="8"/>
  <c r="R14" i="8"/>
  <c r="R12" i="8"/>
  <c r="R10" i="8"/>
  <c r="R8" i="8"/>
  <c r="M50" i="8"/>
  <c r="M48" i="8"/>
  <c r="M46" i="8"/>
  <c r="M44" i="8"/>
  <c r="M42" i="8"/>
  <c r="M40" i="8"/>
  <c r="M38" i="8"/>
  <c r="M36" i="8"/>
  <c r="M34" i="8"/>
  <c r="M32" i="8"/>
  <c r="M30" i="8"/>
  <c r="M28" i="8"/>
  <c r="M26" i="8"/>
  <c r="M24" i="8"/>
  <c r="M22" i="8"/>
  <c r="M20" i="8"/>
  <c r="M18" i="8"/>
  <c r="M16" i="8"/>
  <c r="M14" i="8"/>
  <c r="M12" i="8"/>
  <c r="M10" i="8"/>
  <c r="M8" i="8"/>
  <c r="H10" i="8"/>
  <c r="H12" i="8"/>
  <c r="H14" i="8"/>
  <c r="H16" i="8"/>
  <c r="H18" i="8"/>
  <c r="H20" i="8"/>
  <c r="H22" i="8"/>
  <c r="H24" i="8"/>
  <c r="H26" i="8"/>
  <c r="H28" i="8"/>
  <c r="H30" i="8"/>
  <c r="H32" i="8"/>
  <c r="H34" i="8"/>
  <c r="H36" i="8"/>
  <c r="H38" i="8"/>
  <c r="H40" i="8"/>
  <c r="H42" i="8"/>
  <c r="H44" i="8"/>
  <c r="H46" i="8"/>
  <c r="H48" i="8"/>
  <c r="H50" i="8"/>
  <c r="H8" i="8"/>
  <c r="H19" i="9" l="1"/>
  <c r="H15" i="9"/>
  <c r="H11" i="9"/>
  <c r="J21" i="9"/>
  <c r="D16" i="9"/>
  <c r="H16" i="9" s="1"/>
  <c r="W54" i="8"/>
  <c r="W56" i="8" s="1"/>
  <c r="D20" i="9" s="1"/>
  <c r="R54" i="8"/>
  <c r="M54" i="8"/>
  <c r="H54" i="8"/>
  <c r="H56" i="8" s="1"/>
  <c r="D8" i="9" s="1"/>
  <c r="H8" i="9" s="1"/>
  <c r="R56" i="8"/>
  <c r="M56" i="8"/>
  <c r="D12" i="9" s="1"/>
  <c r="H12" i="9" s="1"/>
  <c r="J13" i="9" s="1"/>
  <c r="H43" i="7"/>
  <c r="J43" i="7"/>
  <c r="J50" i="7" s="1"/>
  <c r="L43" i="7"/>
  <c r="F43" i="7"/>
  <c r="F50" i="7" s="1"/>
  <c r="L50" i="7"/>
  <c r="H50" i="7"/>
  <c r="L22" i="7"/>
  <c r="L25" i="7" s="1"/>
  <c r="J22" i="7"/>
  <c r="J25" i="7" s="1"/>
  <c r="H22" i="7"/>
  <c r="H25" i="7" s="1"/>
  <c r="F22" i="7"/>
  <c r="F25" i="7" s="1"/>
  <c r="J9" i="9" l="1"/>
  <c r="J17" i="9"/>
  <c r="E43" i="4"/>
  <c r="F43" i="4" s="1"/>
  <c r="E39" i="4"/>
  <c r="F39" i="4" s="1"/>
  <c r="E35" i="4"/>
  <c r="F35" i="4" s="1"/>
  <c r="E31" i="4"/>
  <c r="F31" i="4" s="1"/>
  <c r="F10" i="4" l="1"/>
  <c r="F9" i="4"/>
  <c r="F8" i="4"/>
  <c r="F14" i="4"/>
  <c r="F72" i="6"/>
  <c r="F17" i="6"/>
  <c r="F13" i="3"/>
  <c r="F14" i="3"/>
  <c r="F69" i="6" l="1"/>
  <c r="F65" i="6"/>
  <c r="F67" i="6"/>
  <c r="F55" i="6"/>
  <c r="F51" i="6"/>
  <c r="F37" i="6"/>
  <c r="F39" i="6"/>
  <c r="F29" i="6" l="1"/>
  <c r="F31" i="6"/>
  <c r="F33" i="6"/>
  <c r="F35" i="6"/>
  <c r="F41" i="6"/>
  <c r="F43" i="6"/>
  <c r="F45" i="6"/>
  <c r="F47" i="6"/>
  <c r="F49" i="6"/>
  <c r="F53" i="6"/>
  <c r="F57" i="6"/>
  <c r="F59" i="6"/>
  <c r="F61" i="6"/>
  <c r="F63" i="6"/>
  <c r="F61" i="3"/>
  <c r="F62" i="3"/>
  <c r="F65" i="3"/>
  <c r="F66" i="3"/>
  <c r="F40" i="3"/>
  <c r="F41" i="3"/>
  <c r="F69" i="3"/>
  <c r="F70" i="3"/>
  <c r="F71" i="3"/>
  <c r="F68" i="3"/>
  <c r="F64" i="3"/>
  <c r="F60" i="3"/>
  <c r="F57" i="3"/>
  <c r="F58" i="3"/>
  <c r="F59" i="3"/>
  <c r="F63" i="3"/>
  <c r="F36" i="3"/>
  <c r="F35" i="3"/>
  <c r="F34" i="3"/>
  <c r="F27" i="3"/>
  <c r="F28" i="3"/>
  <c r="F29" i="3"/>
  <c r="F30" i="3"/>
  <c r="F9" i="6" l="1"/>
  <c r="F11" i="6"/>
  <c r="F13" i="6"/>
  <c r="F15" i="6"/>
  <c r="F19" i="6"/>
  <c r="F21" i="6"/>
  <c r="F23" i="6"/>
  <c r="F25" i="6"/>
  <c r="F27" i="6"/>
  <c r="F7" i="6"/>
  <c r="F37" i="3"/>
  <c r="F38" i="3"/>
  <c r="F39" i="3" l="1"/>
  <c r="F20" i="3"/>
  <c r="F21" i="3"/>
  <c r="F22" i="3"/>
  <c r="F23" i="3"/>
  <c r="F24" i="3"/>
  <c r="F25" i="3"/>
  <c r="F26" i="3"/>
  <c r="F31" i="3"/>
  <c r="F32" i="3"/>
  <c r="F10" i="3"/>
  <c r="F11" i="3"/>
  <c r="F12" i="3"/>
  <c r="F15" i="3"/>
  <c r="F16" i="3"/>
  <c r="F47" i="5"/>
  <c r="G47" i="5"/>
  <c r="H47" i="5"/>
  <c r="E47" i="5"/>
  <c r="F90" i="3" l="1"/>
  <c r="F72" i="3" l="1"/>
  <c r="F74" i="3"/>
  <c r="F52" i="3"/>
  <c r="F53" i="3"/>
  <c r="F54" i="3"/>
  <c r="F55" i="3"/>
  <c r="F56" i="3"/>
  <c r="F67" i="3"/>
  <c r="F17" i="3"/>
  <c r="F19" i="3" s="1"/>
  <c r="F42" i="3"/>
  <c r="F43" i="3"/>
  <c r="F44" i="3"/>
  <c r="F45" i="3"/>
  <c r="F46" i="3"/>
  <c r="F47" i="3"/>
  <c r="F48" i="3"/>
  <c r="F49" i="3"/>
  <c r="F92" i="3" l="1"/>
  <c r="F12" i="4" s="1"/>
  <c r="F24" i="4" s="1"/>
  <c r="F27" i="4" s="1"/>
  <c r="F47" i="4" s="1"/>
</calcChain>
</file>

<file path=xl/sharedStrings.xml><?xml version="1.0" encoding="utf-8"?>
<sst xmlns="http://schemas.openxmlformats.org/spreadsheetml/2006/main" count="399" uniqueCount="238">
  <si>
    <t>MEASUREMENT PREAMBLES</t>
  </si>
  <si>
    <t>The following are provided as indicative examples only and should be reviewed and adapted as necessary by the Client, prior to incorporation into any tender or other Contract documentation, to ensure that they are fully compatible with the maintenance service to be provided and the particular Schedule of Rates with which they are to be used.</t>
  </si>
  <si>
    <t>Generally</t>
  </si>
  <si>
    <t>Generally Rates Deemed to Include</t>
  </si>
  <si>
    <t>A.</t>
  </si>
  <si>
    <t>Rates for all Schedule of Rates items in all trades generally are deemed to include as appropriate for the following:</t>
  </si>
  <si>
    <t>Clearing away all arisings, redundant materials, debris, rubbish etc., from site including damping down to reduce dust, loading into skips at ground level, skip hire or equivalent, transport and landfill and other waste disposal charges including any recycling costs.</t>
  </si>
  <si>
    <t>Temporary supports, shoring or hoarding to existing structure including maintaining, adapting and clearing away on completion and making good all work damaged or disturbed.</t>
  </si>
  <si>
    <t>All setting and marking out, including provision and removal of temporary profiles.</t>
  </si>
  <si>
    <t>Jointing and or finishing new materials including additional material where required.</t>
  </si>
  <si>
    <t>B</t>
  </si>
  <si>
    <t>C</t>
  </si>
  <si>
    <t>D</t>
  </si>
  <si>
    <t>E</t>
  </si>
  <si>
    <t>F</t>
  </si>
  <si>
    <t>G</t>
  </si>
  <si>
    <t>H</t>
  </si>
  <si>
    <t>I</t>
  </si>
  <si>
    <t>J</t>
  </si>
  <si>
    <t>K</t>
  </si>
  <si>
    <t>L</t>
  </si>
  <si>
    <t>M</t>
  </si>
  <si>
    <t>Jointing and or finishing new materials to existing including additional material where required.</t>
  </si>
  <si>
    <t>Matching all materials to existing.</t>
  </si>
  <si>
    <t>Making good existing structure, finishings etc., as necessary.</t>
  </si>
  <si>
    <t>Protecting the whole of the works.</t>
  </si>
  <si>
    <t>T</t>
  </si>
  <si>
    <t>Rate</t>
  </si>
  <si>
    <t>£</t>
  </si>
  <si>
    <t>m2</t>
  </si>
  <si>
    <t>m</t>
  </si>
  <si>
    <t>Page 1</t>
  </si>
  <si>
    <t>Preliminaries</t>
  </si>
  <si>
    <t xml:space="preserve">QS; </t>
  </si>
  <si>
    <t xml:space="preserve">Site Agent/ Working Foreman </t>
  </si>
  <si>
    <t>Welfare</t>
  </si>
  <si>
    <t>Storage</t>
  </si>
  <si>
    <t>Plant and tools</t>
  </si>
  <si>
    <t>Consumables</t>
  </si>
  <si>
    <t>Condition Survey</t>
  </si>
  <si>
    <t>Post contract documents incl completion documentation</t>
  </si>
  <si>
    <t>Scaffold licence</t>
  </si>
  <si>
    <t>Scaffold design</t>
  </si>
  <si>
    <t>Scaffolding</t>
  </si>
  <si>
    <t>Site compound and hoarding; including design calculations</t>
  </si>
  <si>
    <t xml:space="preserve">Temporay Lighting </t>
  </si>
  <si>
    <t>Daily clean &amp; Final Clean</t>
  </si>
  <si>
    <t>Waste Management</t>
  </si>
  <si>
    <t>Bond</t>
  </si>
  <si>
    <t xml:space="preserve">Insurances </t>
  </si>
  <si>
    <t>Set-up</t>
  </si>
  <si>
    <t>Time Related</t>
  </si>
  <si>
    <t>Removal</t>
  </si>
  <si>
    <t>Total</t>
  </si>
  <si>
    <t>Totals carried to Pricing Summary   £</t>
  </si>
  <si>
    <t>Page 2</t>
  </si>
  <si>
    <t>Set up cost</t>
  </si>
  <si>
    <t xml:space="preserve">          Time related cost</t>
  </si>
  <si>
    <t xml:space="preserve">   Removal cost</t>
  </si>
  <si>
    <t>Building Works</t>
  </si>
  <si>
    <t>Prepare site for piling works</t>
  </si>
  <si>
    <t>Site investigation</t>
  </si>
  <si>
    <t>Item</t>
  </si>
  <si>
    <t>Attendance on piling operation including removal of spoil</t>
  </si>
  <si>
    <t>Prepare heads of piles for incorporation in pile caps</t>
  </si>
  <si>
    <t>no.</t>
  </si>
  <si>
    <t>Set up piling equipment on site</t>
  </si>
  <si>
    <t>Remove piling equipment from site</t>
  </si>
  <si>
    <t>Fittings</t>
  </si>
  <si>
    <t>Resin anchors fixed to existing concrete soffits</t>
  </si>
  <si>
    <t>Paint steel framing</t>
  </si>
  <si>
    <t>Clean/tidy site for handover</t>
  </si>
  <si>
    <t>Page 3</t>
  </si>
  <si>
    <t>Page 4</t>
  </si>
  <si>
    <t>Carried to Pricing Summary  £</t>
  </si>
  <si>
    <t>Contractor Overhead &amp; Profit</t>
  </si>
  <si>
    <r>
      <t>Extra</t>
    </r>
    <r>
      <rPr>
        <sz val="11"/>
        <color theme="1"/>
        <rFont val="Calibri"/>
        <family val="2"/>
        <scheme val="minor"/>
      </rPr>
      <t xml:space="preserve"> over excavation rate for breaking out brickwork obstruction and removing from site</t>
    </r>
  </si>
  <si>
    <r>
      <t>Ditto</t>
    </r>
    <r>
      <rPr>
        <sz val="11"/>
        <color theme="1"/>
        <rFont val="Calibri"/>
        <family val="2"/>
        <scheme val="minor"/>
      </rPr>
      <t xml:space="preserve"> but concrete obstruction and removing from site</t>
    </r>
  </si>
  <si>
    <r>
      <t>Ditto</t>
    </r>
    <r>
      <rPr>
        <sz val="11"/>
        <color theme="1"/>
        <rFont val="Calibri"/>
        <family val="2"/>
        <scheme val="minor"/>
      </rPr>
      <t xml:space="preserve"> but reinforced concrete obstruction and removing from site</t>
    </r>
  </si>
  <si>
    <t>m3</t>
  </si>
  <si>
    <t>Additional Rates for use as/when required</t>
  </si>
  <si>
    <r>
      <t>Extra</t>
    </r>
    <r>
      <rPr>
        <sz val="11"/>
        <color theme="1"/>
        <rFont val="Calibri"/>
        <family val="2"/>
        <scheme val="minor"/>
      </rPr>
      <t xml:space="preserve"> over excavation rate for breaking out concrete surfacing less than 100mm thick and removing from site</t>
    </r>
  </si>
  <si>
    <r>
      <t>Extra</t>
    </r>
    <r>
      <rPr>
        <sz val="11"/>
        <color theme="1"/>
        <rFont val="Calibri"/>
        <family val="2"/>
        <scheme val="minor"/>
      </rPr>
      <t xml:space="preserve"> over excavation rate for breaking out macadam or asphalt surfacing and removing from site</t>
    </r>
  </si>
  <si>
    <t>Additional Rates</t>
  </si>
  <si>
    <t>Total    £</t>
  </si>
  <si>
    <t xml:space="preserve">The removal and disposal of all non regulated asbestos containing materials </t>
  </si>
  <si>
    <t>Scaffolding, staging, towers, hoists, cradles and access ladders etc., as required  including maintaining in accordance with appropriate safety regulations, clearing away on completion and making good all work damaged or disturbed.</t>
  </si>
  <si>
    <t>Temporary dustproof, weatherproof and security screens, etc., as required and clearing away on completion and making good all work damaged or disturbed.</t>
  </si>
  <si>
    <t>Page 6</t>
  </si>
  <si>
    <t>Sum</t>
  </si>
  <si>
    <t>Make good levels between new construction and adjacent existing surfacing</t>
  </si>
  <si>
    <t>Set of four resin anchors into concrete beam for central pillar of infill panels</t>
  </si>
  <si>
    <r>
      <rPr>
        <u/>
        <sz val="10"/>
        <rFont val="Arial"/>
        <family val="2"/>
      </rPr>
      <t>Other</t>
    </r>
    <r>
      <rPr>
        <sz val="10"/>
        <rFont val="Arial"/>
        <family val="2"/>
      </rPr>
      <t xml:space="preserve"> - </t>
    </r>
  </si>
  <si>
    <t>Framework offer Summary</t>
  </si>
  <si>
    <t>Preliminaries - assume a 12 week on site period</t>
  </si>
  <si>
    <t>Building Works - Schedule of Rates</t>
  </si>
  <si>
    <t>Other items the Contractor wishes to insert:</t>
  </si>
  <si>
    <t>Schedule of Rates for notional scheme</t>
  </si>
  <si>
    <t>300 x 300mm Ground beam including excavation, formwork &amp; concrete</t>
  </si>
  <si>
    <t>Drill for and resin anchor in set of 4nr holding down bolts for steel columns</t>
  </si>
  <si>
    <t>100 x 100 SHS tie beam</t>
  </si>
  <si>
    <t>140 x 140 x 60kg SHS section steel column with spliced joints in storey height lengths</t>
  </si>
  <si>
    <t xml:space="preserve">100 x 100mm SHS  beam in lengths not exceeding 3m </t>
  </si>
  <si>
    <t>900 x 300 x 300mm RC Pile caps including excavation, formwork and concrete</t>
  </si>
  <si>
    <t>90 x 90 x 6mm RSA in 100mm lengths, welded to SHS and fixed to existing balconies with resin anchors [anchors measured separately]</t>
  </si>
  <si>
    <t>no</t>
  </si>
  <si>
    <t>Touch up painting after erection of steel</t>
  </si>
  <si>
    <t>Contractor to insert here any other foreseeable items he requires to be paid for:</t>
  </si>
  <si>
    <t>Ditto but to existing masonry</t>
  </si>
  <si>
    <t>kg</t>
  </si>
  <si>
    <t>12mm Reinforcement in links in ground beams</t>
  </si>
  <si>
    <t>12mm Reinforcement in links in pile caps</t>
  </si>
  <si>
    <t>nr</t>
  </si>
  <si>
    <t>Preambles - from Section 4</t>
  </si>
  <si>
    <t>All work that can reasonably be deemed to be included either as good workmanship, including the provision of materials and plant, or accepted practice whether or not specifically referred to in this document, the Contract Administrator's decision on this will be final.</t>
  </si>
  <si>
    <t>Remove props and set aside for removal by others</t>
  </si>
  <si>
    <t>End ramp with key-klamp barriers</t>
  </si>
  <si>
    <t>Provide temporary access to disabled ground floor dwelling when construction work prevents use of other routes.</t>
  </si>
  <si>
    <t>Where disabled ground floor access is provided by means of ramps with key-klamp style barriers, level platforms outside of doors and at the foot of each ramp, access must be maintained to each dwelling. To ensure this, levels on ramp and lower platforms are to be raised to the upper platform level, barriers between dwellings removed and a new ramp created at the end of the block for access/egress. Price here for this provision for a single dwelling.</t>
  </si>
  <si>
    <t>Page 5</t>
  </si>
  <si>
    <t>300 x 90mm PFC brackets in 1500mm lengths resin anchored to existing wall [anchors measured separately]</t>
  </si>
  <si>
    <t>Driven piling</t>
  </si>
  <si>
    <t>Provisional</t>
  </si>
  <si>
    <t>Hand dig to 750mm depth at pile locations</t>
  </si>
  <si>
    <t xml:space="preserve">                16mm Reinforcement in pile caps</t>
  </si>
  <si>
    <t xml:space="preserve">           20mm Reinforcement in ground beams</t>
  </si>
  <si>
    <t>Carefully expose live service encountered during pile cap excavations</t>
  </si>
  <si>
    <t xml:space="preserve">Section 5.3 Pricing Document </t>
  </si>
  <si>
    <t>Balconies Support and Remedial Works Framework</t>
  </si>
  <si>
    <t>Section 5.3 Pricing Document</t>
  </si>
  <si>
    <t>Section 5.3 Pricing Document - for notional scheme</t>
  </si>
  <si>
    <t>Rooftop detail on drawings 3200 &amp; 3500; 75 x 150mm PFC in lengths not exceeding 3m resin anchored to existing wall [anchors measured separately]</t>
  </si>
  <si>
    <t>Rooftop detail on drawings 3200 &amp; 3500; 70mm Diameter CHC section diagonal brace</t>
  </si>
  <si>
    <t>Rooftop detail on drawings 3200 &amp; 3500; 305 x 102 UB section</t>
  </si>
  <si>
    <t>Spanning detail on drawing 3400; 533 x 210 x 102kg UB section</t>
  </si>
  <si>
    <t>Spanning detail on drawing 3400; web stiffeners</t>
  </si>
  <si>
    <t>180 x 180mm SHS columns as drawing 3400</t>
  </si>
  <si>
    <t>Drawing 3500; 150 x 100mm RSA</t>
  </si>
  <si>
    <t>Drawing 3600; 200 x 200mm SHS section columns</t>
  </si>
  <si>
    <t>Drawing 3600  spanning detail; 254 x 254 UC section beam</t>
  </si>
  <si>
    <t>Spanning detail on drawing 3600; web stiffeners</t>
  </si>
  <si>
    <t>Drawing 3200; 100 x 100 SHS twice cranked tie as section Y-Y fixed with resin anchors to soffit of balcony/beam [resin anchors measured separately]</t>
  </si>
  <si>
    <t>[Based on 2-74 Golden Grove - drg RP200058-S-3100 Type 1]</t>
  </si>
  <si>
    <t>Alternative steel detail where glazing mullion would foul line of steel - see drg 3902; 2nr 150 x 150mm x 1250mm long RSA</t>
  </si>
  <si>
    <t>Drawing 3902 detail on Type 4; Slab support detail comprising 100 x 100mm SHS 250mm long, welded structural Tee section welded into web of 533mm deep beam [beam measured separately] with 150 x 100mm RSA welded to other end of SHS and resin anchored to underside of concrete slab [resin anchors measured separately]</t>
  </si>
  <si>
    <t>New 2800mm long Trespa infill panels at ground level including 50mm diameter framing and connections to main steel framing as drawing 3903</t>
  </si>
  <si>
    <t>Drawing 3400; New 500mm long Trespa infill panels at ground level including 50mm diameter framing and connections to main steel framing; see drawing 3903</t>
  </si>
  <si>
    <t>Drawing 3300; New 900mm long Trespa infill panels at ground level including 50mm diameter framing and connections to main steel framing; see drawing 3903</t>
  </si>
  <si>
    <t>Drawing 3400; Ditto but 1000mm long panel; see drawing 3903</t>
  </si>
  <si>
    <t>Drawing 3400; Ditto but 2000mm long panel; see drawing 3903</t>
  </si>
  <si>
    <t>Provisional Sum for Materials</t>
  </si>
  <si>
    <t>Overheads and profit on Materials % Add</t>
  </si>
  <si>
    <t>Insert %</t>
  </si>
  <si>
    <t>Provisional Sum for Plant</t>
  </si>
  <si>
    <t>Overheads and profit on Plant, Access Equipement (eg. Cradles, Scaffolding, MEWP's etc.) Services, and Consumable Stores % Add</t>
  </si>
  <si>
    <t>Provisional Sum for Sub Contractors</t>
  </si>
  <si>
    <t>Overheads and profit on Sub-Contractors % Add</t>
  </si>
  <si>
    <t>Provisional Sum for Labour</t>
  </si>
  <si>
    <t>Overheads and profit on BCIS Daywork Rates % Add</t>
  </si>
  <si>
    <t>TOTAL CARRIED TO FORM OF TENDER      £</t>
  </si>
  <si>
    <t>Total  £</t>
  </si>
  <si>
    <t>%</t>
  </si>
  <si>
    <t>I / we confirm the prices stated above is a true and accurate reflection of the works described</t>
  </si>
  <si>
    <t>Company……………………………………………………………</t>
  </si>
  <si>
    <t>Address:………………………………………………………………………………</t>
  </si>
  <si>
    <t>Tel No:…………………………………………………………………</t>
  </si>
  <si>
    <t>Signed by:…………………………………………..…(Print name)</t>
  </si>
  <si>
    <t>Capacity:………………………………………………………………</t>
  </si>
  <si>
    <t>Signature:………………………………………………………………</t>
  </si>
  <si>
    <t>Dated:………………………………</t>
  </si>
  <si>
    <t>Tender Analysis</t>
  </si>
  <si>
    <t>Price 30%</t>
  </si>
  <si>
    <t>Contractor:</t>
  </si>
  <si>
    <t>xxxx</t>
  </si>
  <si>
    <t>Lot 5.3 Scoring: Price</t>
  </si>
  <si>
    <t>Post Tender Amendments:</t>
  </si>
  <si>
    <t>Amended Value</t>
  </si>
  <si>
    <t>Normalise x 30%</t>
  </si>
  <si>
    <t>Tender Value</t>
  </si>
  <si>
    <t>Quality Analysis</t>
  </si>
  <si>
    <t>Quality 70%</t>
  </si>
  <si>
    <t>Question:</t>
  </si>
  <si>
    <t>Criteria:</t>
  </si>
  <si>
    <t>Score</t>
  </si>
  <si>
    <t>Weighting</t>
  </si>
  <si>
    <t>Reason for Score</t>
  </si>
  <si>
    <t> 1 - 5</t>
  </si>
  <si>
    <t>Lot 3 Scoring: Quality</t>
  </si>
  <si>
    <t>Please provide an organisation structure identifying staff who will be involved with the day to day management of the work., with clear idenification of those involved with each sector of work, eg. Stage One (Surveys, Pre-fabrication Drawings) and Stage Two (Construction of Pad Foundations, Above Ground Supports to Balconies, and Balcony System).This should include operational and financial management/control. Additionally, please identify what resource will be made available to support the Contract from central sources.  Please provide CVs for all key members of staff specifically those involved with the day to day running of the contract, giving details of their qualifications and training.</t>
  </si>
  <si>
    <t>Please identify the location(s) of the office from which the day to day management of the contract will be undertaken. Please identify the location of any works depot that will be used to deliver the services if separate from the day to day management function location(s) and what office/welfare resources will be provided at each individual scheme.</t>
  </si>
  <si>
    <t>Please describe how the programme which you will compile in accordance with Preliminaries Clauses will be undertaken to ensure that the project will be completed within the contract duration as stated.                                              Please provide a detailed critical path programme and methodology  for the works indicating clear milestones and showing a clear understanding of the sequencing and challenges</t>
  </si>
  <si>
    <t>Please provide a detailed mobilisation programme indicating "lead in" periods for design approval and key pre-start operations</t>
  </si>
  <si>
    <t xml:space="preserve">Please provide details of your proposed site set-up on each site and how you will deal with parking restrictions, material deliveries and storage </t>
  </si>
  <si>
    <t>Please describe the procedure you would follow for submitting fabrication drawings for approval, fabrication of steelwork, galvanising, powder coating, site delivery and erection and how you would ensure the protection of the finished steelwork during transportation and erection. Provide details of the organisations you would use for galvanising and powder coating, including location and if separate organisations the quality checking between galvanising and powder coating</t>
  </si>
  <si>
    <t>Please demonstrate how you propose to erect the steelwork frame whilst maintaining temporary support to the balconies</t>
  </si>
  <si>
    <t>Please provide information on how you will manage the Health and Safety requirements relevant to this contract and provide site supervisory details and relevant qualifications for all supervisory staff who might attend site to provide either Management or Health and Safety functions for this contact. As a minimum provide Name, Role, CSCS registration details.</t>
  </si>
  <si>
    <t xml:space="preserve">Does your organisation have an up to date and regular reviewed policy on handling and exposure to asbestos and if so please provide a copy.                                                                      Does your company provide asbestos awareness training and if so please provide   details?                                                                                                                         Do you hold records showing that all appropriate staff have undergone recent and regular training and if so please provide details?                                                                                              </t>
  </si>
  <si>
    <t>Please describe what measure you will adopt to ensure that a minimum of disruption is caused to the tenants of the properties in the individual schemes and surrounding neighbourhood whilst you are carrying out the works. Please describe the steps you will take to ensure resident access is not restricted at any time. What measures will you take to ensure that tenants are kept fully informed of the work to be undertaken at their address.</t>
  </si>
  <si>
    <t>Please provide details of any Enforcement or Prosecutions within the last 5 years in respect of Health &amp; Safety failures, and if any please provide details of how your procedures have changed as a result of this</t>
  </si>
  <si>
    <t>Please confirm whether you are accredited to any Site Safety Schemes such as CHAS or Construction Line and if so provide evidence</t>
  </si>
  <si>
    <t>Please explain how you will ensure good communication with the Employers management bodies and Employer and how you will ensure that information is passed on in a timely fashion so ensuring that all parties are aware in advance of the works that are being undertaken. What processes and procedures would you initiate to minimise disruption to neighbours and delays to the works.</t>
  </si>
  <si>
    <t>Please provide details of at least 2 similar projects that you have undertaken within the last 3 years of a similar nature and describe the works, how they relate to this project and the challenges you encountered and how these were resolved. Also include the value of the project and the overall contract period.</t>
  </si>
  <si>
    <t>Explain what risks may be encountered on this project and how they would be managed.</t>
  </si>
  <si>
    <t xml:space="preserve">How will you ensure quality during the works? </t>
  </si>
  <si>
    <t>Are your environmental management processes and procedures certified to a recognised standard (eg ISO14001, EMAS) by a third party certification body and if so please provide details?                                                                                                Are your quality management processes and procedures certified to a recognised standard by a third party certification body and if so provide details? </t>
  </si>
  <si>
    <t>Please indicate all the works that you will sub-contract including major subcontractors/suppliers and provide the names and addresses of any key sub-contractors/suppliers you will employ. Giving the percentage of the overall spend you intend to deliver using the sub-contractor.</t>
  </si>
  <si>
    <t>Please describe what measure you or your sub-contractors will take with regards to the employment of local residents including the employment of NEETS and what if any apprenticeship scheme you will operate within Southampton as part of this refurbishment programme.</t>
  </si>
  <si>
    <t>Explain how you as a company are working towards the goal of "nil defects" and what provision will be made for rectifying latent defects.</t>
  </si>
  <si>
    <t>Total Score</t>
  </si>
  <si>
    <t>Please confirm the piling method that you have included within your tender and the reasons for selecting this piling method</t>
  </si>
  <si>
    <t>Please provide details of the methodology that you propose to use for the erection of the steelwork and the proposed plant and how you intend to maintain resident access to and from their flats during the course of the works</t>
  </si>
  <si>
    <t>Normalise to percentage of 400pts</t>
  </si>
  <si>
    <t>Combined Tender Score</t>
  </si>
  <si>
    <t>Total Points</t>
  </si>
  <si>
    <t>Adjustment</t>
  </si>
  <si>
    <t>Adjusted Points</t>
  </si>
  <si>
    <t>Ranking</t>
  </si>
  <si>
    <t>Price (30%)</t>
  </si>
  <si>
    <t>Quality (70%)</t>
  </si>
  <si>
    <t>Lot 3 Scoring: Combined</t>
  </si>
  <si>
    <t>Generally good but project team have limited experience in this type of work</t>
  </si>
  <si>
    <t>CLC</t>
  </si>
  <si>
    <t>Good local office, and good site set up</t>
  </si>
  <si>
    <t>Good programme covering all aspects</t>
  </si>
  <si>
    <t>Well thought out and included S20 delays</t>
  </si>
  <si>
    <t>well thought out site set up</t>
  </si>
  <si>
    <t>Excellent description and identified issues</t>
  </si>
  <si>
    <t>Quality plan incorrect but corrected at meeting and identified processes</t>
  </si>
  <si>
    <t>Meets SCC requirements</t>
  </si>
  <si>
    <t>Good processes and includes the use of Whiteboards</t>
  </si>
  <si>
    <t>Enforcement notice and improvements. Not a critical event</t>
  </si>
  <si>
    <t>Excellent communications plan</t>
  </si>
  <si>
    <t>Both SCC and relevant to the project</t>
  </si>
  <si>
    <t>residents not identified as risks in plan but identified at interview</t>
  </si>
  <si>
    <t>85% sub-contract</t>
  </si>
  <si>
    <t>Good processes</t>
  </si>
  <si>
    <t>Meets SCC requirements and deals with the reason for the choice of pile</t>
  </si>
  <si>
    <t>Reasonable response but does not cover matters like "school runs"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</si>
</sst>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20" x14ac:knownFonts="1">
    <font>
      <sz val="11"/>
      <color theme="1"/>
      <name val="Calibri"/>
      <family val="2"/>
      <scheme val="minor"/>
    </font>
    <font>
      <b/>
      <sz val="11"/>
      <color theme="1"/>
      <name val="Calibri"/>
      <family val="2"/>
      <scheme val="minor"/>
    </font>
    <font>
      <sz val="9.5"/>
      <color theme="1"/>
      <name val="Tahoma"/>
      <family val="2"/>
    </font>
    <font>
      <b/>
      <sz val="9.5"/>
      <color theme="1"/>
      <name val="Tahoma"/>
      <family val="2"/>
    </font>
    <font>
      <b/>
      <u/>
      <sz val="11"/>
      <color theme="1"/>
      <name val="Calibri"/>
      <family val="2"/>
      <scheme val="minor"/>
    </font>
    <font>
      <sz val="11"/>
      <color theme="1"/>
      <name val="Calibri"/>
      <family val="2"/>
      <scheme val="minor"/>
    </font>
    <font>
      <u/>
      <sz val="11"/>
      <color theme="1"/>
      <name val="Calibri"/>
      <family val="2"/>
      <scheme val="minor"/>
    </font>
    <font>
      <sz val="10"/>
      <color theme="1"/>
      <name val="Arial"/>
      <family val="2"/>
    </font>
    <font>
      <sz val="10"/>
      <name val="Verdana"/>
      <family val="2"/>
    </font>
    <font>
      <sz val="10"/>
      <name val="Arial"/>
      <family val="2"/>
    </font>
    <font>
      <u/>
      <sz val="10"/>
      <name val="Arial"/>
      <family val="2"/>
    </font>
    <font>
      <b/>
      <sz val="12"/>
      <name val="Arial"/>
      <family val="2"/>
    </font>
    <font>
      <b/>
      <sz val="10"/>
      <name val="Arial"/>
      <family val="2"/>
    </font>
    <font>
      <b/>
      <sz val="11"/>
      <color theme="1"/>
      <name val="Arial"/>
      <family val="2"/>
    </font>
    <font>
      <b/>
      <sz val="12"/>
      <color theme="1"/>
      <name val="Arial"/>
      <family val="2"/>
    </font>
    <font>
      <b/>
      <u/>
      <sz val="11"/>
      <name val="Calibri"/>
      <family val="2"/>
      <scheme val="minor"/>
    </font>
    <font>
      <sz val="10"/>
      <name val="Calibri"/>
      <family val="2"/>
      <scheme val="minor"/>
    </font>
    <font>
      <sz val="11"/>
      <color rgb="FF000000"/>
      <name val="Calibri"/>
      <family val="2"/>
      <scheme val="minor"/>
    </font>
    <font>
      <b/>
      <u/>
      <sz val="12"/>
      <color theme="1"/>
      <name val="Arial"/>
      <family val="2"/>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181">
    <xf numFmtId="0" fontId="0" fillId="0" borderId="0" xfId="0"/>
    <xf numFmtId="0" fontId="3" fillId="0" borderId="0" xfId="0" applyFont="1" applyAlignment="1">
      <alignment vertical="center"/>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0" xfId="0" applyFont="1"/>
    <xf numFmtId="0" fontId="0" fillId="0"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Fill="1" applyAlignment="1">
      <alignment wrapText="1"/>
    </xf>
    <xf numFmtId="0" fontId="0" fillId="0" borderId="0" xfId="0" applyFill="1" applyAlignment="1">
      <alignment wrapText="1"/>
    </xf>
    <xf numFmtId="43" fontId="0" fillId="0" borderId="0" xfId="1" applyFont="1"/>
    <xf numFmtId="43" fontId="0" fillId="0" borderId="0" xfId="1" applyFont="1" applyAlignment="1">
      <alignment horizontal="center"/>
    </xf>
    <xf numFmtId="43" fontId="0" fillId="0" borderId="2" xfId="1" applyFont="1" applyBorder="1"/>
    <xf numFmtId="43" fontId="0" fillId="0" borderId="1" xfId="1" applyFont="1" applyBorder="1"/>
    <xf numFmtId="0" fontId="6" fillId="0" borderId="0" xfId="0" applyFont="1" applyAlignment="1">
      <alignment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xf>
    <xf numFmtId="43" fontId="1" fillId="0" borderId="0" xfId="1" applyFont="1"/>
    <xf numFmtId="0" fontId="1" fillId="0" borderId="0" xfId="0" applyFont="1" applyAlignment="1">
      <alignment horizontal="left"/>
    </xf>
    <xf numFmtId="0" fontId="7" fillId="0" borderId="3" xfId="0" applyFont="1" applyFill="1" applyBorder="1"/>
    <xf numFmtId="0" fontId="7" fillId="0" borderId="0" xfId="0" applyFont="1" applyFill="1" applyBorder="1"/>
    <xf numFmtId="0" fontId="9" fillId="0" borderId="3" xfId="2" applyFont="1" applyFill="1" applyBorder="1" applyAlignment="1" applyProtection="1">
      <alignment horizontal="left" vertical="center"/>
      <protection hidden="1"/>
    </xf>
    <xf numFmtId="0" fontId="0" fillId="0" borderId="0" xfId="0" applyBorder="1"/>
    <xf numFmtId="0" fontId="0" fillId="0" borderId="3" xfId="0" applyBorder="1"/>
    <xf numFmtId="0" fontId="0" fillId="0" borderId="4" xfId="0" applyBorder="1"/>
    <xf numFmtId="0" fontId="0" fillId="0" borderId="7" xfId="0" applyBorder="1"/>
    <xf numFmtId="0" fontId="6" fillId="0" borderId="0" xfId="0" applyFont="1" applyAlignment="1">
      <alignment horizontal="right"/>
    </xf>
    <xf numFmtId="0" fontId="0" fillId="0" borderId="6" xfId="0" applyBorder="1" applyAlignment="1">
      <alignment horizontal="center"/>
    </xf>
    <xf numFmtId="0" fontId="0" fillId="0" borderId="5" xfId="0" applyBorder="1" applyAlignment="1">
      <alignment horizont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43" fontId="0" fillId="0" borderId="0" xfId="1" applyFont="1" applyBorder="1"/>
    <xf numFmtId="0" fontId="0" fillId="0" borderId="0" xfId="0" applyBorder="1" applyAlignment="1">
      <alignment horizontal="center"/>
    </xf>
    <xf numFmtId="0" fontId="4" fillId="0" borderId="0" xfId="0" applyFont="1" applyBorder="1" applyAlignment="1">
      <alignment wrapText="1"/>
    </xf>
    <xf numFmtId="0" fontId="0" fillId="0" borderId="0" xfId="0" applyAlignment="1"/>
    <xf numFmtId="0" fontId="0" fillId="0" borderId="0" xfId="0" applyFill="1" applyAlignment="1">
      <alignment horizontal="left" wrapText="1"/>
    </xf>
    <xf numFmtId="0" fontId="0" fillId="0" borderId="0" xfId="0" applyAlignment="1">
      <alignment horizontal="left" wrapText="1"/>
    </xf>
    <xf numFmtId="0" fontId="6" fillId="0" borderId="0" xfId="0" applyFont="1" applyFill="1" applyAlignment="1">
      <alignment horizontal="center" vertical="center"/>
    </xf>
    <xf numFmtId="0" fontId="4" fillId="0" borderId="0" xfId="0" applyFont="1" applyBorder="1" applyAlignment="1">
      <alignment horizontal="right"/>
    </xf>
    <xf numFmtId="0" fontId="4" fillId="0" borderId="0" xfId="0" applyFont="1"/>
    <xf numFmtId="0" fontId="0" fillId="0" borderId="1" xfId="0" applyBorder="1" applyAlignment="1">
      <alignment horizontal="center"/>
    </xf>
    <xf numFmtId="43" fontId="0" fillId="0" borderId="0" xfId="1" applyFont="1" applyAlignment="1">
      <alignment vertical="center"/>
    </xf>
    <xf numFmtId="0" fontId="0" fillId="0" borderId="0" xfId="0" applyAlignment="1">
      <alignment horizontal="left"/>
    </xf>
    <xf numFmtId="43" fontId="0" fillId="0" borderId="0" xfId="1"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right"/>
    </xf>
    <xf numFmtId="0" fontId="0" fillId="0" borderId="0" xfId="0" applyAlignment="1">
      <alignment horizontal="center" vertical="center" wrapText="1"/>
    </xf>
    <xf numFmtId="43" fontId="0" fillId="0" borderId="0" xfId="1" applyFont="1" applyAlignment="1">
      <alignment vertical="center" wrapText="1"/>
    </xf>
    <xf numFmtId="0" fontId="0" fillId="0" borderId="3" xfId="0" applyBorder="1" applyAlignment="1">
      <alignment vertical="top"/>
    </xf>
    <xf numFmtId="0" fontId="0" fillId="0" borderId="4" xfId="0" applyBorder="1" applyAlignment="1">
      <alignment horizontal="right"/>
    </xf>
    <xf numFmtId="0" fontId="0" fillId="0" borderId="4" xfId="0" applyBorder="1" applyAlignment="1">
      <alignment horizontal="left"/>
    </xf>
    <xf numFmtId="44" fontId="9" fillId="0" borderId="4" xfId="3" applyFont="1" applyBorder="1"/>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4" fontId="11" fillId="0" borderId="0" xfId="0" applyNumberFormat="1" applyFont="1" applyBorder="1" applyAlignment="1">
      <alignment horizontal="left" vertical="center" wrapText="1"/>
    </xf>
    <xf numFmtId="44" fontId="11" fillId="0" borderId="0" xfId="3" applyFont="1" applyBorder="1" applyAlignment="1">
      <alignment horizontal="left" vertical="center" wrapText="1"/>
    </xf>
    <xf numFmtId="0" fontId="12" fillId="0" borderId="4" xfId="0" applyFont="1" applyBorder="1" applyAlignment="1">
      <alignment horizontal="left" vertical="top"/>
    </xf>
    <xf numFmtId="0" fontId="0" fillId="0" borderId="4" xfId="0" applyBorder="1" applyAlignment="1">
      <alignment horizontal="left" vertical="top"/>
    </xf>
    <xf numFmtId="44" fontId="0" fillId="0" borderId="0" xfId="0" applyNumberFormat="1"/>
    <xf numFmtId="9" fontId="0" fillId="0" borderId="5" xfId="0" applyNumberFormat="1" applyBorder="1"/>
    <xf numFmtId="0" fontId="0" fillId="0" borderId="3" xfId="0" applyBorder="1" applyAlignment="1">
      <alignment horizontal="left" vertical="top"/>
    </xf>
    <xf numFmtId="0" fontId="0" fillId="0" borderId="4" xfId="0" applyBorder="1" applyAlignment="1">
      <alignment vertical="top" wrapText="1"/>
    </xf>
    <xf numFmtId="0" fontId="0" fillId="0" borderId="4" xfId="0" applyBorder="1" applyAlignment="1">
      <alignment horizontal="left" vertical="top" wrapText="1"/>
    </xf>
    <xf numFmtId="10" fontId="12" fillId="0" borderId="0" xfId="0" applyNumberFormat="1" applyFont="1" applyBorder="1" applyAlignment="1">
      <alignment horizontal="left" vertical="center" wrapText="1"/>
    </xf>
    <xf numFmtId="0" fontId="0" fillId="0" borderId="0" xfId="0" applyAlignment="1">
      <alignment horizontal="left" vertical="center"/>
    </xf>
    <xf numFmtId="44" fontId="0" fillId="0" borderId="0" xfId="3" applyFont="1" applyAlignment="1">
      <alignment horizontal="left" vertical="center"/>
    </xf>
    <xf numFmtId="44" fontId="9" fillId="0" borderId="12" xfId="3" applyFont="1" applyBorder="1"/>
    <xf numFmtId="0" fontId="13" fillId="0" borderId="0" xfId="0" applyFont="1" applyAlignment="1">
      <alignment horizontal="left" vertical="center"/>
    </xf>
    <xf numFmtId="44" fontId="14" fillId="0" borderId="0" xfId="3" applyFont="1" applyAlignment="1">
      <alignment horizontal="left" vertical="center"/>
    </xf>
    <xf numFmtId="44" fontId="9" fillId="0" borderId="8" xfId="3" applyFont="1" applyBorder="1"/>
    <xf numFmtId="44" fontId="0" fillId="0" borderId="0" xfId="3" applyFont="1"/>
    <xf numFmtId="0" fontId="0" fillId="0" borderId="3" xfId="0" applyBorder="1" applyAlignment="1">
      <alignment vertical="center"/>
    </xf>
    <xf numFmtId="0" fontId="0" fillId="0" borderId="14" xfId="0" applyBorder="1" applyAlignment="1">
      <alignment vertical="center"/>
    </xf>
    <xf numFmtId="44" fontId="12" fillId="0" borderId="4" xfId="3" applyFont="1" applyBorder="1"/>
    <xf numFmtId="0" fontId="9" fillId="0" borderId="0" xfId="0" applyFont="1" applyBorder="1" applyAlignment="1">
      <alignment horizontal="left" vertical="top" wrapText="1"/>
    </xf>
    <xf numFmtId="43" fontId="0" fillId="0" borderId="10" xfId="1" applyFont="1" applyBorder="1"/>
    <xf numFmtId="44" fontId="0" fillId="0" borderId="14" xfId="0" applyNumberFormat="1" applyBorder="1" applyAlignment="1">
      <alignment horizontal="left"/>
    </xf>
    <xf numFmtId="44" fontId="9" fillId="0" borderId="3" xfId="3" applyFont="1" applyBorder="1"/>
    <xf numFmtId="9" fontId="0" fillId="0" borderId="8" xfId="0" applyNumberFormat="1" applyBorder="1"/>
    <xf numFmtId="0" fontId="15"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wrapText="1"/>
    </xf>
    <xf numFmtId="0" fontId="12"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horizontal="right"/>
    </xf>
    <xf numFmtId="0" fontId="0" fillId="0" borderId="0" xfId="0" applyBorder="1" applyAlignment="1">
      <alignment vertical="top" wrapText="1"/>
    </xf>
    <xf numFmtId="0" fontId="0" fillId="0" borderId="0" xfId="0" applyBorder="1" applyAlignment="1">
      <alignment horizontal="left" vertical="top" wrapText="1"/>
    </xf>
    <xf numFmtId="43" fontId="0" fillId="0" borderId="0" xfId="1" applyFont="1" applyBorder="1" applyAlignment="1">
      <alignment horizontal="center"/>
    </xf>
    <xf numFmtId="0" fontId="0" fillId="0" borderId="1" xfId="0" applyBorder="1"/>
    <xf numFmtId="43" fontId="0" fillId="0" borderId="0" xfId="1" applyFont="1" applyBorder="1" applyAlignment="1">
      <alignment vertical="center"/>
    </xf>
    <xf numFmtId="43" fontId="0" fillId="0" borderId="0" xfId="1" applyFont="1" applyBorder="1" applyAlignment="1">
      <alignment horizontal="center" vertical="center"/>
    </xf>
    <xf numFmtId="43" fontId="0" fillId="0" borderId="0" xfId="1" applyFont="1" applyFill="1" applyBorder="1"/>
    <xf numFmtId="43" fontId="1" fillId="0" borderId="16" xfId="1" applyFont="1" applyBorder="1"/>
    <xf numFmtId="43" fontId="1" fillId="0" borderId="0" xfId="1" applyFont="1" applyBorder="1"/>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xf numFmtId="0" fontId="1" fillId="0" borderId="0" xfId="0" applyFont="1" applyProtection="1"/>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4" fillId="0" borderId="0" xfId="0" applyFont="1" applyProtection="1"/>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6" fillId="0" borderId="0" xfId="0" applyFont="1" applyAlignment="1" applyProtection="1">
      <alignment wrapText="1"/>
    </xf>
    <xf numFmtId="0" fontId="6" fillId="0" borderId="0" xfId="0" applyFont="1" applyProtection="1"/>
    <xf numFmtId="9" fontId="6" fillId="0" borderId="0" xfId="0" applyNumberFormat="1" applyFont="1" applyProtection="1"/>
    <xf numFmtId="0" fontId="16" fillId="0" borderId="0" xfId="0" applyFont="1" applyBorder="1" applyAlignment="1" applyProtection="1">
      <alignment horizontal="center" vertical="center"/>
    </xf>
    <xf numFmtId="0" fontId="16" fillId="0" borderId="20"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7" fillId="0" borderId="0" xfId="0" applyFont="1" applyAlignment="1">
      <alignment wrapText="1"/>
    </xf>
    <xf numFmtId="0" fontId="17" fillId="0" borderId="0" xfId="0" applyFont="1" applyAlignment="1">
      <alignment vertical="center" wrapText="1"/>
    </xf>
    <xf numFmtId="0" fontId="17" fillId="0" borderId="0" xfId="0" applyFont="1"/>
    <xf numFmtId="0" fontId="1" fillId="0" borderId="0" xfId="0" applyFont="1" applyAlignment="1" applyProtection="1">
      <alignment wrapText="1"/>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43" fontId="0" fillId="0" borderId="0" xfId="0" applyNumberFormat="1"/>
    <xf numFmtId="164" fontId="0" fillId="0" borderId="0" xfId="0" applyNumberFormat="1" applyAlignment="1">
      <alignment horizontal="center" vertical="center"/>
    </xf>
    <xf numFmtId="0" fontId="0" fillId="2" borderId="0" xfId="0" applyFill="1"/>
    <xf numFmtId="10" fontId="0" fillId="0" borderId="0" xfId="0" applyNumberFormat="1"/>
    <xf numFmtId="2" fontId="0" fillId="0" borderId="0" xfId="0" applyNumberFormat="1" applyAlignment="1">
      <alignment horizontal="center"/>
    </xf>
    <xf numFmtId="0" fontId="0" fillId="2" borderId="0" xfId="0" applyFill="1" applyAlignment="1">
      <alignment horizontal="center"/>
    </xf>
    <xf numFmtId="43" fontId="0" fillId="0" borderId="24" xfId="1" applyFont="1" applyBorder="1"/>
    <xf numFmtId="43" fontId="0" fillId="2" borderId="0" xfId="1" applyFont="1" applyFill="1"/>
    <xf numFmtId="0" fontId="16" fillId="0" borderId="17"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0" fillId="0" borderId="0" xfId="0" applyFont="1" applyAlignment="1" applyProtection="1">
      <alignment wrapText="1"/>
    </xf>
    <xf numFmtId="0" fontId="0" fillId="0" borderId="0" xfId="0" applyFont="1" applyProtection="1"/>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Font="1" applyAlignment="1" applyProtection="1">
      <alignment vertical="center" wrapText="1"/>
      <protection locked="0"/>
    </xf>
    <xf numFmtId="0" fontId="0" fillId="0" borderId="0" xfId="0" applyFont="1" applyProtection="1">
      <protection locked="0"/>
    </xf>
    <xf numFmtId="9" fontId="0" fillId="0" borderId="0" xfId="0" applyNumberFormat="1" applyFont="1" applyAlignment="1" applyProtection="1">
      <alignment horizontal="left"/>
    </xf>
    <xf numFmtId="0" fontId="0" fillId="0" borderId="0" xfId="0" applyFont="1" applyAlignment="1" applyProtection="1">
      <alignment vertical="center" wrapText="1"/>
    </xf>
    <xf numFmtId="9" fontId="0" fillId="0" borderId="0" xfId="0" applyNumberFormat="1" applyFont="1" applyProtection="1"/>
    <xf numFmtId="0" fontId="0" fillId="0" borderId="0" xfId="0" applyFont="1" applyAlignment="1">
      <alignment vertical="center" wrapText="1"/>
    </xf>
    <xf numFmtId="0" fontId="0" fillId="0" borderId="0" xfId="0" applyFont="1" applyAlignment="1">
      <alignment horizontal="center" vertical="center"/>
    </xf>
    <xf numFmtId="0" fontId="17" fillId="0" borderId="0" xfId="0" applyFont="1" applyAlignment="1">
      <alignment horizontal="justify" vertical="center" wrapText="1"/>
    </xf>
    <xf numFmtId="0" fontId="17" fillId="0" borderId="0" xfId="0" applyFont="1" applyAlignment="1">
      <alignment horizontal="justify" vertical="center"/>
    </xf>
    <xf numFmtId="0" fontId="19" fillId="0" borderId="0" xfId="0" applyFont="1" applyAlignment="1" applyProtection="1">
      <alignment wrapText="1"/>
    </xf>
    <xf numFmtId="0" fontId="0" fillId="0" borderId="0" xfId="0" applyFont="1" applyAlignment="1">
      <alignment horizontal="justify" vertical="center"/>
    </xf>
    <xf numFmtId="0" fontId="0" fillId="0" borderId="0" xfId="0" applyFont="1" applyAlignment="1" applyProtection="1">
      <alignment horizontal="center" vertical="center" wrapText="1"/>
      <protection locked="0"/>
    </xf>
    <xf numFmtId="10" fontId="0" fillId="0" borderId="0" xfId="0" applyNumberFormat="1" applyFont="1" applyAlignment="1" applyProtection="1">
      <alignment horizontal="center" vertical="center"/>
    </xf>
    <xf numFmtId="10" fontId="0" fillId="0" borderId="0" xfId="0" applyNumberFormat="1" applyFont="1" applyAlignment="1" applyProtection="1">
      <alignment horizontal="center"/>
      <protection locked="0"/>
    </xf>
    <xf numFmtId="10" fontId="0" fillId="0" borderId="0" xfId="0" applyNumberFormat="1" applyFont="1" applyAlignment="1" applyProtection="1">
      <alignment horizontal="center"/>
    </xf>
    <xf numFmtId="0" fontId="7" fillId="0" borderId="3" xfId="0" applyFont="1" applyFill="1" applyBorder="1" applyAlignment="1">
      <alignment wrapText="1"/>
    </xf>
    <xf numFmtId="0" fontId="7" fillId="0" borderId="0" xfId="0" applyFont="1" applyFill="1" applyBorder="1" applyAlignment="1">
      <alignment wrapText="1"/>
    </xf>
    <xf numFmtId="0" fontId="9" fillId="0" borderId="3"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5" xfId="0" applyFont="1" applyBorder="1" applyAlignment="1">
      <alignment horizontal="left" vertical="center"/>
    </xf>
    <xf numFmtId="0" fontId="9" fillId="0" borderId="0" xfId="0" applyFont="1" applyBorder="1" applyAlignment="1">
      <alignment horizontal="left" vertical="top" wrapText="1"/>
    </xf>
    <xf numFmtId="0" fontId="15" fillId="0" borderId="0" xfId="0" applyFont="1" applyAlignment="1">
      <alignment horizontal="left" vertical="top" wrapText="1"/>
    </xf>
    <xf numFmtId="0" fontId="16" fillId="0" borderId="21"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21" xfId="0" applyFont="1" applyBorder="1" applyAlignment="1" applyProtection="1">
      <alignment horizontal="center" vertical="center"/>
    </xf>
    <xf numFmtId="0" fontId="16" fillId="0" borderId="23" xfId="0" applyFont="1" applyBorder="1" applyAlignment="1" applyProtection="1">
      <alignment horizontal="center" vertical="center"/>
    </xf>
  </cellXfs>
  <cellStyles count="4">
    <cellStyle name="Comma" xfId="1" builtinId="3"/>
    <cellStyle name="Currency" xfId="3" builtinId="4"/>
    <cellStyle name="Normal" xfId="0" builtinId="0"/>
    <cellStyle name="Normal_Budget estim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9" zoomScaleNormal="100" workbookViewId="0">
      <selection activeCell="C13" sqref="C13"/>
    </sheetView>
  </sheetViews>
  <sheetFormatPr defaultRowHeight="15" x14ac:dyDescent="0.25"/>
  <cols>
    <col min="1" max="1" width="3.140625" customWidth="1"/>
    <col min="2" max="2" width="81.28515625" customWidth="1"/>
    <col min="3" max="3" width="27.7109375" customWidth="1"/>
    <col min="4" max="4" width="31.7109375" customWidth="1"/>
  </cols>
  <sheetData>
    <row r="1" spans="1:2" s="6" customFormat="1" x14ac:dyDescent="0.25">
      <c r="A1" s="28" t="s">
        <v>128</v>
      </c>
    </row>
    <row r="2" spans="1:2" s="6" customFormat="1" x14ac:dyDescent="0.25">
      <c r="A2" s="28"/>
    </row>
    <row r="3" spans="1:2" x14ac:dyDescent="0.25">
      <c r="B3" s="6" t="s">
        <v>130</v>
      </c>
    </row>
    <row r="5" spans="1:2" x14ac:dyDescent="0.25">
      <c r="B5" s="1" t="s">
        <v>0</v>
      </c>
    </row>
    <row r="6" spans="1:2" x14ac:dyDescent="0.25">
      <c r="B6" s="2"/>
    </row>
    <row r="7" spans="1:2" ht="51" x14ac:dyDescent="0.25">
      <c r="B7" s="3" t="s">
        <v>1</v>
      </c>
    </row>
    <row r="8" spans="1:2" x14ac:dyDescent="0.25">
      <c r="B8" s="1"/>
    </row>
    <row r="9" spans="1:2" x14ac:dyDescent="0.25">
      <c r="B9" s="1" t="s">
        <v>2</v>
      </c>
    </row>
    <row r="10" spans="1:2" x14ac:dyDescent="0.25">
      <c r="B10" s="1"/>
    </row>
    <row r="11" spans="1:2" x14ac:dyDescent="0.25">
      <c r="B11" s="1" t="s">
        <v>3</v>
      </c>
    </row>
    <row r="12" spans="1:2" x14ac:dyDescent="0.25">
      <c r="B12" s="4"/>
    </row>
    <row r="13" spans="1:2" ht="25.5" x14ac:dyDescent="0.25">
      <c r="A13" s="3" t="s">
        <v>4</v>
      </c>
      <c r="B13" s="3" t="s">
        <v>5</v>
      </c>
    </row>
    <row r="14" spans="1:2" x14ac:dyDescent="0.25">
      <c r="B14" s="3"/>
    </row>
    <row r="15" spans="1:2" ht="38.25" x14ac:dyDescent="0.25">
      <c r="A15" s="3" t="s">
        <v>10</v>
      </c>
      <c r="B15" s="3" t="s">
        <v>114</v>
      </c>
    </row>
    <row r="16" spans="1:2" x14ac:dyDescent="0.25">
      <c r="B16" s="3"/>
    </row>
    <row r="17" spans="1:2" ht="38.25" x14ac:dyDescent="0.25">
      <c r="A17" s="3" t="s">
        <v>11</v>
      </c>
      <c r="B17" s="3" t="s">
        <v>6</v>
      </c>
    </row>
    <row r="18" spans="1:2" x14ac:dyDescent="0.25">
      <c r="B18" s="3"/>
    </row>
    <row r="19" spans="1:2" x14ac:dyDescent="0.25">
      <c r="A19" s="3" t="s">
        <v>12</v>
      </c>
      <c r="B19" s="3" t="s">
        <v>85</v>
      </c>
    </row>
    <row r="20" spans="1:2" x14ac:dyDescent="0.25">
      <c r="B20" s="3"/>
    </row>
    <row r="21" spans="1:2" ht="38.25" x14ac:dyDescent="0.25">
      <c r="A21" s="3" t="s">
        <v>13</v>
      </c>
      <c r="B21" s="3" t="s">
        <v>86</v>
      </c>
    </row>
    <row r="22" spans="1:2" x14ac:dyDescent="0.25">
      <c r="B22" s="3"/>
    </row>
    <row r="23" spans="1:2" ht="25.5" x14ac:dyDescent="0.25">
      <c r="A23" s="3" t="s">
        <v>14</v>
      </c>
      <c r="B23" s="3" t="s">
        <v>7</v>
      </c>
    </row>
    <row r="24" spans="1:2" x14ac:dyDescent="0.25">
      <c r="B24" s="3"/>
    </row>
    <row r="25" spans="1:2" ht="25.5" x14ac:dyDescent="0.25">
      <c r="A25" s="3" t="s">
        <v>15</v>
      </c>
      <c r="B25" s="3" t="s">
        <v>87</v>
      </c>
    </row>
    <row r="27" spans="1:2" x14ac:dyDescent="0.25">
      <c r="A27" s="3" t="s">
        <v>16</v>
      </c>
      <c r="B27" s="3" t="s">
        <v>8</v>
      </c>
    </row>
    <row r="29" spans="1:2" x14ac:dyDescent="0.25">
      <c r="A29" s="3" t="s">
        <v>17</v>
      </c>
      <c r="B29" s="3" t="s">
        <v>9</v>
      </c>
    </row>
    <row r="31" spans="1:2" x14ac:dyDescent="0.25">
      <c r="A31" s="3" t="s">
        <v>18</v>
      </c>
      <c r="B31" s="3" t="s">
        <v>22</v>
      </c>
    </row>
    <row r="32" spans="1:2" x14ac:dyDescent="0.25">
      <c r="B32" s="3"/>
    </row>
    <row r="33" spans="1:2" x14ac:dyDescent="0.25">
      <c r="A33" s="3" t="s">
        <v>19</v>
      </c>
      <c r="B33" s="3" t="s">
        <v>23</v>
      </c>
    </row>
    <row r="35" spans="1:2" x14ac:dyDescent="0.25">
      <c r="A35" s="3" t="s">
        <v>20</v>
      </c>
      <c r="B35" s="3" t="s">
        <v>24</v>
      </c>
    </row>
    <row r="37" spans="1:2" x14ac:dyDescent="0.25">
      <c r="A37" s="3" t="s">
        <v>21</v>
      </c>
      <c r="B37" s="3" t="s">
        <v>25</v>
      </c>
    </row>
    <row r="38" spans="1:2" x14ac:dyDescent="0.25">
      <c r="A38" s="3"/>
      <c r="B38" s="3"/>
    </row>
    <row r="39" spans="1:2" x14ac:dyDescent="0.25">
      <c r="A39" s="3"/>
      <c r="B39" s="5"/>
    </row>
    <row r="40" spans="1:2" x14ac:dyDescent="0.25">
      <c r="B40" t="s">
        <v>31</v>
      </c>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B3" sqref="B3"/>
    </sheetView>
  </sheetViews>
  <sheetFormatPr defaultRowHeight="15" x14ac:dyDescent="0.25"/>
  <cols>
    <col min="1" max="1" width="5.28515625" customWidth="1"/>
    <col min="6" max="6" width="11.7109375" bestFit="1" customWidth="1"/>
  </cols>
  <sheetData>
    <row r="1" spans="1:9" x14ac:dyDescent="0.25">
      <c r="A1" s="6" t="s">
        <v>128</v>
      </c>
    </row>
    <row r="2" spans="1:9" x14ac:dyDescent="0.25">
      <c r="A2" s="6"/>
    </row>
    <row r="3" spans="1:9" x14ac:dyDescent="0.25">
      <c r="A3" s="6"/>
      <c r="B3" s="6" t="s">
        <v>129</v>
      </c>
    </row>
    <row r="5" spans="1:9" x14ac:dyDescent="0.25">
      <c r="B5" s="6" t="s">
        <v>94</v>
      </c>
    </row>
    <row r="6" spans="1:9" x14ac:dyDescent="0.25">
      <c r="E6" s="37" t="s">
        <v>50</v>
      </c>
      <c r="F6" s="38" t="s">
        <v>51</v>
      </c>
      <c r="G6" s="38" t="s">
        <v>52</v>
      </c>
      <c r="H6" s="38" t="s">
        <v>53</v>
      </c>
      <c r="I6" s="33"/>
    </row>
    <row r="7" spans="1:9" x14ac:dyDescent="0.25">
      <c r="B7" s="29" t="s">
        <v>34</v>
      </c>
      <c r="C7" s="30"/>
      <c r="E7" s="33"/>
      <c r="F7" s="34"/>
      <c r="G7" s="34"/>
      <c r="H7" s="34"/>
      <c r="I7" s="33"/>
    </row>
    <row r="8" spans="1:9" x14ac:dyDescent="0.25">
      <c r="B8" s="33"/>
      <c r="C8" s="30"/>
      <c r="E8" s="33"/>
      <c r="F8" s="34"/>
      <c r="G8" s="34"/>
      <c r="H8" s="34"/>
      <c r="I8" s="33"/>
    </row>
    <row r="9" spans="1:9" x14ac:dyDescent="0.25">
      <c r="B9" s="29" t="s">
        <v>33</v>
      </c>
      <c r="C9" s="30"/>
      <c r="E9" s="33"/>
      <c r="F9" s="34"/>
      <c r="G9" s="34"/>
      <c r="H9" s="34"/>
      <c r="I9" s="33"/>
    </row>
    <row r="10" spans="1:9" x14ac:dyDescent="0.25">
      <c r="B10" s="29"/>
      <c r="C10" s="30"/>
      <c r="E10" s="33"/>
      <c r="F10" s="34"/>
      <c r="G10" s="34"/>
      <c r="H10" s="34"/>
      <c r="I10" s="33"/>
    </row>
    <row r="11" spans="1:9" x14ac:dyDescent="0.25">
      <c r="B11" s="29" t="s">
        <v>35</v>
      </c>
      <c r="C11" s="30"/>
      <c r="E11" s="33"/>
      <c r="F11" s="34"/>
      <c r="G11" s="34"/>
      <c r="H11" s="34"/>
      <c r="I11" s="33"/>
    </row>
    <row r="12" spans="1:9" x14ac:dyDescent="0.25">
      <c r="B12" s="29"/>
      <c r="C12" s="30"/>
      <c r="E12" s="33"/>
      <c r="F12" s="34"/>
      <c r="G12" s="34"/>
      <c r="H12" s="34"/>
      <c r="I12" s="33"/>
    </row>
    <row r="13" spans="1:9" x14ac:dyDescent="0.25">
      <c r="B13" s="29" t="s">
        <v>36</v>
      </c>
      <c r="C13" s="30"/>
      <c r="E13" s="33"/>
      <c r="F13" s="34"/>
      <c r="G13" s="34"/>
      <c r="H13" s="34"/>
      <c r="I13" s="33"/>
    </row>
    <row r="14" spans="1:9" x14ac:dyDescent="0.25">
      <c r="B14" s="29"/>
      <c r="C14" s="30"/>
      <c r="E14" s="33"/>
      <c r="F14" s="34"/>
      <c r="G14" s="34"/>
      <c r="H14" s="34"/>
      <c r="I14" s="33"/>
    </row>
    <row r="15" spans="1:9" x14ac:dyDescent="0.25">
      <c r="B15" s="29" t="s">
        <v>37</v>
      </c>
      <c r="C15" s="30"/>
      <c r="E15" s="33"/>
      <c r="F15" s="34"/>
      <c r="G15" s="34"/>
      <c r="H15" s="34"/>
      <c r="I15" s="33"/>
    </row>
    <row r="16" spans="1:9" x14ac:dyDescent="0.25">
      <c r="B16" s="29"/>
      <c r="C16" s="30"/>
      <c r="E16" s="33"/>
      <c r="F16" s="34"/>
      <c r="G16" s="34"/>
      <c r="H16" s="34"/>
      <c r="I16" s="33"/>
    </row>
    <row r="17" spans="2:9" x14ac:dyDescent="0.25">
      <c r="B17" s="29" t="s">
        <v>38</v>
      </c>
      <c r="C17" s="30"/>
      <c r="E17" s="33"/>
      <c r="F17" s="34"/>
      <c r="G17" s="34"/>
      <c r="H17" s="34"/>
      <c r="I17" s="33"/>
    </row>
    <row r="18" spans="2:9" x14ac:dyDescent="0.25">
      <c r="B18" s="29"/>
      <c r="C18" s="30"/>
      <c r="E18" s="33"/>
      <c r="F18" s="34"/>
      <c r="G18" s="34"/>
      <c r="H18" s="34"/>
      <c r="I18" s="33"/>
    </row>
    <row r="19" spans="2:9" x14ac:dyDescent="0.25">
      <c r="B19" s="29" t="s">
        <v>49</v>
      </c>
      <c r="C19" s="30"/>
      <c r="E19" s="33"/>
      <c r="F19" s="34"/>
      <c r="G19" s="34"/>
      <c r="H19" s="34"/>
      <c r="I19" s="33"/>
    </row>
    <row r="20" spans="2:9" x14ac:dyDescent="0.25">
      <c r="B20" s="29"/>
      <c r="C20" s="30"/>
      <c r="E20" s="33"/>
      <c r="F20" s="34"/>
      <c r="G20" s="34"/>
      <c r="H20" s="34"/>
      <c r="I20" s="33"/>
    </row>
    <row r="21" spans="2:9" x14ac:dyDescent="0.25">
      <c r="B21" s="29" t="s">
        <v>48</v>
      </c>
      <c r="C21" s="30"/>
      <c r="E21" s="33"/>
      <c r="F21" s="34"/>
      <c r="G21" s="34"/>
      <c r="H21" s="34"/>
      <c r="I21" s="33"/>
    </row>
    <row r="22" spans="2:9" x14ac:dyDescent="0.25">
      <c r="B22" s="29"/>
      <c r="C22" s="30"/>
      <c r="E22" s="33"/>
      <c r="F22" s="34"/>
      <c r="G22" s="34"/>
      <c r="H22" s="34"/>
      <c r="I22" s="33"/>
    </row>
    <row r="23" spans="2:9" x14ac:dyDescent="0.25">
      <c r="B23" s="31" t="s">
        <v>39</v>
      </c>
      <c r="C23" s="30"/>
      <c r="E23" s="33"/>
      <c r="F23" s="34"/>
      <c r="G23" s="34"/>
      <c r="H23" s="34"/>
      <c r="I23" s="33"/>
    </row>
    <row r="24" spans="2:9" x14ac:dyDescent="0.25">
      <c r="B24" s="31"/>
      <c r="C24" s="30"/>
      <c r="E24" s="33"/>
      <c r="F24" s="34"/>
      <c r="G24" s="34"/>
      <c r="H24" s="34"/>
      <c r="I24" s="33"/>
    </row>
    <row r="25" spans="2:9" x14ac:dyDescent="0.25">
      <c r="B25" s="156" t="s">
        <v>40</v>
      </c>
      <c r="C25" s="157"/>
      <c r="D25" s="32"/>
      <c r="E25" s="33"/>
      <c r="F25" s="34"/>
      <c r="G25" s="34"/>
      <c r="H25" s="34"/>
      <c r="I25" s="33"/>
    </row>
    <row r="26" spans="2:9" x14ac:dyDescent="0.25">
      <c r="B26" s="31"/>
      <c r="C26" s="30"/>
      <c r="E26" s="33"/>
      <c r="F26" s="34"/>
      <c r="G26" s="34"/>
      <c r="H26" s="34"/>
      <c r="I26" s="33"/>
    </row>
    <row r="27" spans="2:9" x14ac:dyDescent="0.25">
      <c r="B27" s="31" t="s">
        <v>41</v>
      </c>
      <c r="C27" s="30"/>
      <c r="E27" s="33"/>
      <c r="F27" s="34"/>
      <c r="G27" s="34"/>
      <c r="H27" s="34"/>
      <c r="I27" s="33"/>
    </row>
    <row r="28" spans="2:9" x14ac:dyDescent="0.25">
      <c r="B28" s="31"/>
      <c r="C28" s="30"/>
      <c r="E28" s="33"/>
      <c r="F28" s="34"/>
      <c r="G28" s="34"/>
      <c r="H28" s="34"/>
      <c r="I28" s="33"/>
    </row>
    <row r="29" spans="2:9" x14ac:dyDescent="0.25">
      <c r="B29" s="31" t="s">
        <v>42</v>
      </c>
      <c r="C29" s="30"/>
      <c r="E29" s="33"/>
      <c r="F29" s="34"/>
      <c r="G29" s="34"/>
      <c r="H29" s="34"/>
      <c r="I29" s="33"/>
    </row>
    <row r="30" spans="2:9" x14ac:dyDescent="0.25">
      <c r="B30" s="31"/>
      <c r="C30" s="30"/>
      <c r="E30" s="33"/>
      <c r="F30" s="34"/>
      <c r="G30" s="34"/>
      <c r="H30" s="34"/>
      <c r="I30" s="33"/>
    </row>
    <row r="31" spans="2:9" x14ac:dyDescent="0.25">
      <c r="B31" s="29" t="s">
        <v>43</v>
      </c>
      <c r="C31" s="30"/>
      <c r="E31" s="33"/>
      <c r="F31" s="34"/>
      <c r="G31" s="34"/>
      <c r="H31" s="34"/>
      <c r="I31" s="33"/>
    </row>
    <row r="32" spans="2:9" x14ac:dyDescent="0.25">
      <c r="B32" s="29"/>
      <c r="C32" s="30"/>
      <c r="E32" s="33"/>
      <c r="F32" s="34"/>
      <c r="G32" s="34"/>
      <c r="H32" s="34"/>
      <c r="I32" s="33"/>
    </row>
    <row r="33" spans="2:9" ht="29.45" customHeight="1" x14ac:dyDescent="0.25">
      <c r="B33" s="158" t="s">
        <v>44</v>
      </c>
      <c r="C33" s="159"/>
      <c r="D33" s="159"/>
      <c r="E33" s="33"/>
      <c r="F33" s="34"/>
      <c r="G33" s="34"/>
      <c r="H33" s="34"/>
      <c r="I33" s="33"/>
    </row>
    <row r="34" spans="2:9" x14ac:dyDescent="0.25">
      <c r="B34" s="31"/>
      <c r="C34" s="30"/>
      <c r="E34" s="33"/>
      <c r="F34" s="34"/>
      <c r="G34" s="34"/>
      <c r="H34" s="34"/>
      <c r="I34" s="33"/>
    </row>
    <row r="35" spans="2:9" x14ac:dyDescent="0.25">
      <c r="B35" s="31" t="s">
        <v>45</v>
      </c>
      <c r="C35" s="30"/>
      <c r="E35" s="33"/>
      <c r="F35" s="34"/>
      <c r="G35" s="34"/>
      <c r="H35" s="34"/>
      <c r="I35" s="33"/>
    </row>
    <row r="36" spans="2:9" x14ac:dyDescent="0.25">
      <c r="B36" s="31"/>
      <c r="C36" s="30"/>
      <c r="E36" s="33"/>
      <c r="F36" s="34"/>
      <c r="G36" s="34"/>
      <c r="H36" s="34"/>
      <c r="I36" s="33"/>
    </row>
    <row r="37" spans="2:9" x14ac:dyDescent="0.25">
      <c r="B37" s="31" t="s">
        <v>46</v>
      </c>
      <c r="C37" s="30"/>
      <c r="E37" s="33"/>
      <c r="F37" s="34"/>
      <c r="G37" s="34"/>
      <c r="H37" s="34"/>
      <c r="I37" s="33"/>
    </row>
    <row r="38" spans="2:9" x14ac:dyDescent="0.25">
      <c r="B38" s="31"/>
      <c r="C38" s="30"/>
      <c r="E38" s="33"/>
      <c r="F38" s="34"/>
      <c r="G38" s="34"/>
      <c r="H38" s="34"/>
      <c r="I38" s="33"/>
    </row>
    <row r="39" spans="2:9" x14ac:dyDescent="0.25">
      <c r="B39" s="31" t="s">
        <v>47</v>
      </c>
      <c r="C39" s="30"/>
      <c r="E39" s="33"/>
      <c r="F39" s="34"/>
      <c r="G39" s="34"/>
      <c r="H39" s="34"/>
      <c r="I39" s="33"/>
    </row>
    <row r="40" spans="2:9" x14ac:dyDescent="0.25">
      <c r="B40" s="33"/>
      <c r="E40" s="33"/>
      <c r="F40" s="34"/>
      <c r="G40" s="34"/>
      <c r="H40" s="34"/>
      <c r="I40" s="33"/>
    </row>
    <row r="41" spans="2:9" x14ac:dyDescent="0.25">
      <c r="B41" s="31" t="s">
        <v>92</v>
      </c>
      <c r="C41" s="30"/>
      <c r="E41" s="33"/>
      <c r="F41" s="34"/>
      <c r="G41" s="34"/>
      <c r="H41" s="34"/>
      <c r="I41" s="33"/>
    </row>
    <row r="42" spans="2:9" x14ac:dyDescent="0.25">
      <c r="B42" s="33"/>
      <c r="E42" s="33"/>
      <c r="F42" s="34"/>
      <c r="G42" s="34"/>
      <c r="H42" s="34"/>
      <c r="I42" s="33"/>
    </row>
    <row r="43" spans="2:9" x14ac:dyDescent="0.25">
      <c r="B43" s="33"/>
      <c r="E43" s="33"/>
      <c r="F43" s="34"/>
      <c r="G43" s="34"/>
      <c r="H43" s="34"/>
      <c r="I43" s="33"/>
    </row>
    <row r="44" spans="2:9" x14ac:dyDescent="0.25">
      <c r="B44" s="33"/>
      <c r="E44" s="33"/>
      <c r="F44" s="34"/>
      <c r="G44" s="34"/>
      <c r="H44" s="34"/>
      <c r="I44" s="33"/>
    </row>
    <row r="45" spans="2:9" x14ac:dyDescent="0.25">
      <c r="B45" s="33"/>
      <c r="E45" s="33"/>
      <c r="F45" s="34"/>
      <c r="G45" s="34"/>
      <c r="H45" s="34"/>
      <c r="I45" s="33"/>
    </row>
    <row r="46" spans="2:9" x14ac:dyDescent="0.25">
      <c r="B46" s="33"/>
      <c r="E46" s="33"/>
      <c r="F46" s="34"/>
      <c r="G46" s="34"/>
      <c r="H46" s="34"/>
      <c r="I46" s="33"/>
    </row>
    <row r="47" spans="2:9" ht="15.75" thickBot="1" x14ac:dyDescent="0.3">
      <c r="D47" s="36" t="s">
        <v>54</v>
      </c>
      <c r="E47" s="35">
        <f>SUM(E7:E45)</f>
        <v>0</v>
      </c>
      <c r="F47" s="35">
        <f t="shared" ref="F47:H47" si="0">SUM(F7:F45)</f>
        <v>0</v>
      </c>
      <c r="G47" s="35">
        <f t="shared" si="0"/>
        <v>0</v>
      </c>
      <c r="H47" s="35">
        <f t="shared" si="0"/>
        <v>0</v>
      </c>
      <c r="I47" s="33"/>
    </row>
    <row r="49" spans="2:2" x14ac:dyDescent="0.25">
      <c r="B49" t="s">
        <v>55</v>
      </c>
    </row>
  </sheetData>
  <mergeCells count="2">
    <mergeCell ref="B25:C25"/>
    <mergeCell ref="B33:D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19" zoomScaleNormal="100" workbookViewId="0">
      <selection activeCell="J64" sqref="J64"/>
    </sheetView>
  </sheetViews>
  <sheetFormatPr defaultRowHeight="15" x14ac:dyDescent="0.25"/>
  <cols>
    <col min="1" max="1" width="3.28515625" style="20" customWidth="1"/>
    <col min="2" max="2" width="48.28515625" style="9" customWidth="1"/>
    <col min="3" max="3" width="6.28515625" customWidth="1"/>
    <col min="4" max="4" width="4.7109375" style="5" customWidth="1"/>
    <col min="5" max="5" width="7.7109375" style="5" customWidth="1"/>
    <col min="6" max="6" width="11.28515625" style="14" bestFit="1" customWidth="1"/>
  </cols>
  <sheetData>
    <row r="1" spans="1:6" s="6" customFormat="1" x14ac:dyDescent="0.25">
      <c r="A1" s="25" t="s">
        <v>128</v>
      </c>
      <c r="B1" s="10"/>
      <c r="D1" s="26"/>
      <c r="E1" s="26"/>
      <c r="F1" s="27"/>
    </row>
    <row r="2" spans="1:6" s="6" customFormat="1" x14ac:dyDescent="0.25">
      <c r="A2" s="25"/>
      <c r="B2" s="10"/>
      <c r="D2" s="26"/>
      <c r="E2" s="26"/>
      <c r="F2" s="27"/>
    </row>
    <row r="3" spans="1:6" x14ac:dyDescent="0.25">
      <c r="B3" s="6" t="s">
        <v>127</v>
      </c>
    </row>
    <row r="4" spans="1:6" x14ac:dyDescent="0.25">
      <c r="B4" s="6"/>
    </row>
    <row r="5" spans="1:6" x14ac:dyDescent="0.25">
      <c r="B5" s="6" t="s">
        <v>97</v>
      </c>
    </row>
    <row r="6" spans="1:6" ht="30" x14ac:dyDescent="0.25">
      <c r="B6" s="22" t="s">
        <v>142</v>
      </c>
    </row>
    <row r="7" spans="1:6" ht="19.899999999999999" customHeight="1" x14ac:dyDescent="0.25">
      <c r="B7" s="43" t="s">
        <v>59</v>
      </c>
      <c r="E7" s="5" t="s">
        <v>27</v>
      </c>
      <c r="F7" s="15" t="s">
        <v>53</v>
      </c>
    </row>
    <row r="8" spans="1:6" x14ac:dyDescent="0.25">
      <c r="E8" s="5" t="s">
        <v>28</v>
      </c>
      <c r="F8" s="15" t="s">
        <v>28</v>
      </c>
    </row>
    <row r="9" spans="1:6" ht="7.9" customHeight="1" x14ac:dyDescent="0.25">
      <c r="F9" s="15"/>
    </row>
    <row r="10" spans="1:6" x14ac:dyDescent="0.25">
      <c r="A10" s="20">
        <v>1</v>
      </c>
      <c r="B10" s="9" t="s">
        <v>61</v>
      </c>
      <c r="C10">
        <v>1</v>
      </c>
      <c r="D10" s="5" t="s">
        <v>62</v>
      </c>
      <c r="F10" s="14">
        <f t="shared" ref="F10:F16" si="0">C10*E10</f>
        <v>0</v>
      </c>
    </row>
    <row r="11" spans="1:6" x14ac:dyDescent="0.25">
      <c r="F11" s="14">
        <f t="shared" si="0"/>
        <v>0</v>
      </c>
    </row>
    <row r="12" spans="1:6" x14ac:dyDescent="0.25">
      <c r="A12" s="20">
        <v>2</v>
      </c>
      <c r="B12" s="9" t="s">
        <v>60</v>
      </c>
      <c r="C12">
        <v>1</v>
      </c>
      <c r="D12" s="8" t="s">
        <v>62</v>
      </c>
      <c r="F12" s="14">
        <f t="shared" si="0"/>
        <v>0</v>
      </c>
    </row>
    <row r="13" spans="1:6" x14ac:dyDescent="0.25">
      <c r="D13" s="8"/>
      <c r="F13" s="14">
        <f t="shared" si="0"/>
        <v>0</v>
      </c>
    </row>
    <row r="14" spans="1:6" x14ac:dyDescent="0.25">
      <c r="A14" s="20">
        <v>3</v>
      </c>
      <c r="B14" s="9" t="s">
        <v>123</v>
      </c>
      <c r="C14">
        <v>12</v>
      </c>
      <c r="D14" s="5" t="s">
        <v>65</v>
      </c>
      <c r="F14" s="14">
        <f t="shared" ref="F14" si="1">C14*E14</f>
        <v>0</v>
      </c>
    </row>
    <row r="15" spans="1:6" x14ac:dyDescent="0.25">
      <c r="D15" s="8"/>
      <c r="F15" s="14">
        <f t="shared" si="0"/>
        <v>0</v>
      </c>
    </row>
    <row r="16" spans="1:6" x14ac:dyDescent="0.25">
      <c r="A16" s="20">
        <v>4</v>
      </c>
      <c r="B16" s="9" t="s">
        <v>66</v>
      </c>
      <c r="C16">
        <v>1</v>
      </c>
      <c r="D16" s="8" t="s">
        <v>62</v>
      </c>
      <c r="F16" s="14">
        <f t="shared" si="0"/>
        <v>0</v>
      </c>
    </row>
    <row r="17" spans="1:6" x14ac:dyDescent="0.25">
      <c r="D17" s="8"/>
      <c r="F17" s="14">
        <f t="shared" ref="F17:F90" si="2">C17*E17</f>
        <v>0</v>
      </c>
    </row>
    <row r="18" spans="1:6" x14ac:dyDescent="0.25">
      <c r="A18" s="20">
        <v>5</v>
      </c>
      <c r="B18" s="9" t="s">
        <v>121</v>
      </c>
      <c r="C18" t="s">
        <v>122</v>
      </c>
      <c r="D18" s="8"/>
      <c r="E18" s="52" t="s">
        <v>89</v>
      </c>
      <c r="F18" s="14">
        <v>10000</v>
      </c>
    </row>
    <row r="19" spans="1:6" x14ac:dyDescent="0.25">
      <c r="D19" s="8"/>
      <c r="F19" s="14">
        <f>F17*C19</f>
        <v>0</v>
      </c>
    </row>
    <row r="20" spans="1:6" x14ac:dyDescent="0.25">
      <c r="A20" s="20">
        <v>6</v>
      </c>
      <c r="B20" s="9" t="s">
        <v>67</v>
      </c>
      <c r="C20">
        <v>1</v>
      </c>
      <c r="D20" s="8" t="s">
        <v>62</v>
      </c>
      <c r="F20" s="14">
        <f t="shared" si="2"/>
        <v>0</v>
      </c>
    </row>
    <row r="21" spans="1:6" x14ac:dyDescent="0.25">
      <c r="D21" s="8"/>
      <c r="E21"/>
      <c r="F21" s="14">
        <f t="shared" si="2"/>
        <v>0</v>
      </c>
    </row>
    <row r="22" spans="1:6" ht="30" x14ac:dyDescent="0.25">
      <c r="A22" s="20">
        <v>7</v>
      </c>
      <c r="B22" s="11" t="s">
        <v>63</v>
      </c>
      <c r="C22">
        <v>1</v>
      </c>
      <c r="D22" s="5" t="s">
        <v>62</v>
      </c>
      <c r="F22" s="14">
        <f t="shared" si="2"/>
        <v>0</v>
      </c>
    </row>
    <row r="23" spans="1:6" x14ac:dyDescent="0.25">
      <c r="F23" s="14">
        <f t="shared" si="2"/>
        <v>0</v>
      </c>
    </row>
    <row r="24" spans="1:6" x14ac:dyDescent="0.25">
      <c r="A24" s="20">
        <v>8</v>
      </c>
      <c r="B24" s="9" t="s">
        <v>64</v>
      </c>
      <c r="C24">
        <v>12</v>
      </c>
      <c r="D24" s="5" t="s">
        <v>65</v>
      </c>
      <c r="F24" s="14">
        <f t="shared" si="2"/>
        <v>0</v>
      </c>
    </row>
    <row r="25" spans="1:6" x14ac:dyDescent="0.25">
      <c r="F25" s="14">
        <f t="shared" si="2"/>
        <v>0</v>
      </c>
    </row>
    <row r="26" spans="1:6" ht="30" x14ac:dyDescent="0.25">
      <c r="A26" s="20">
        <v>9</v>
      </c>
      <c r="B26" s="9" t="s">
        <v>103</v>
      </c>
      <c r="C26">
        <v>12</v>
      </c>
      <c r="D26" s="5" t="s">
        <v>65</v>
      </c>
      <c r="F26" s="14">
        <f t="shared" si="2"/>
        <v>0</v>
      </c>
    </row>
    <row r="27" spans="1:6" x14ac:dyDescent="0.25">
      <c r="F27" s="14">
        <f t="shared" si="2"/>
        <v>0</v>
      </c>
    </row>
    <row r="28" spans="1:6" x14ac:dyDescent="0.25">
      <c r="A28" s="20">
        <v>10</v>
      </c>
      <c r="B28" s="21" t="s">
        <v>111</v>
      </c>
      <c r="C28">
        <v>54</v>
      </c>
      <c r="D28" s="5" t="s">
        <v>109</v>
      </c>
      <c r="F28" s="14">
        <f t="shared" si="2"/>
        <v>0</v>
      </c>
    </row>
    <row r="29" spans="1:6" x14ac:dyDescent="0.25">
      <c r="B29" s="21"/>
      <c r="F29" s="14">
        <f t="shared" si="2"/>
        <v>0</v>
      </c>
    </row>
    <row r="30" spans="1:6" x14ac:dyDescent="0.25">
      <c r="A30" s="20">
        <v>11</v>
      </c>
      <c r="B30" s="46" t="s">
        <v>124</v>
      </c>
      <c r="C30">
        <v>71</v>
      </c>
      <c r="D30" s="5" t="s">
        <v>109</v>
      </c>
      <c r="F30" s="14">
        <f t="shared" si="2"/>
        <v>0</v>
      </c>
    </row>
    <row r="31" spans="1:6" x14ac:dyDescent="0.25">
      <c r="F31" s="14">
        <f t="shared" si="2"/>
        <v>0</v>
      </c>
    </row>
    <row r="32" spans="1:6" ht="30" x14ac:dyDescent="0.25">
      <c r="A32" s="20">
        <v>12</v>
      </c>
      <c r="B32" s="9" t="s">
        <v>98</v>
      </c>
      <c r="C32" s="23">
        <v>19</v>
      </c>
      <c r="D32" s="20" t="s">
        <v>30</v>
      </c>
      <c r="F32" s="14">
        <f t="shared" si="2"/>
        <v>0</v>
      </c>
    </row>
    <row r="33" spans="1:6" x14ac:dyDescent="0.25">
      <c r="C33" s="23"/>
      <c r="D33" s="20"/>
    </row>
    <row r="34" spans="1:6" x14ac:dyDescent="0.25">
      <c r="A34" s="20">
        <v>13</v>
      </c>
      <c r="B34" s="21" t="s">
        <v>110</v>
      </c>
      <c r="C34">
        <v>95</v>
      </c>
      <c r="D34" s="5" t="s">
        <v>109</v>
      </c>
      <c r="F34" s="14">
        <f t="shared" ref="F34:F36" si="3">C34*E34</f>
        <v>0</v>
      </c>
    </row>
    <row r="35" spans="1:6" x14ac:dyDescent="0.25">
      <c r="B35" s="21"/>
      <c r="F35" s="14">
        <f t="shared" si="3"/>
        <v>0</v>
      </c>
    </row>
    <row r="36" spans="1:6" x14ac:dyDescent="0.25">
      <c r="A36" s="20">
        <v>14</v>
      </c>
      <c r="B36" s="46" t="s">
        <v>125</v>
      </c>
      <c r="C36">
        <v>140</v>
      </c>
      <c r="D36" s="5" t="s">
        <v>109</v>
      </c>
      <c r="F36" s="14">
        <f t="shared" si="3"/>
        <v>0</v>
      </c>
    </row>
    <row r="37" spans="1:6" x14ac:dyDescent="0.25">
      <c r="C37" s="23"/>
      <c r="D37" s="20"/>
      <c r="F37" s="14">
        <f t="shared" si="2"/>
        <v>0</v>
      </c>
    </row>
    <row r="38" spans="1:6" ht="30" x14ac:dyDescent="0.25">
      <c r="A38" s="20">
        <v>15</v>
      </c>
      <c r="B38" s="9" t="s">
        <v>90</v>
      </c>
      <c r="C38" s="23">
        <v>1</v>
      </c>
      <c r="D38" s="20" t="s">
        <v>62</v>
      </c>
      <c r="F38" s="14">
        <f t="shared" si="2"/>
        <v>0</v>
      </c>
    </row>
    <row r="39" spans="1:6" x14ac:dyDescent="0.25">
      <c r="C39" s="23"/>
      <c r="D39" s="20"/>
      <c r="F39" s="14">
        <f t="shared" si="2"/>
        <v>0</v>
      </c>
    </row>
    <row r="40" spans="1:6" ht="30" x14ac:dyDescent="0.25">
      <c r="A40" s="20">
        <v>16</v>
      </c>
      <c r="B40" s="11" t="s">
        <v>99</v>
      </c>
      <c r="C40">
        <v>12</v>
      </c>
      <c r="D40" s="5" t="s">
        <v>65</v>
      </c>
      <c r="F40" s="14">
        <f t="shared" si="2"/>
        <v>0</v>
      </c>
    </row>
    <row r="41" spans="1:6" x14ac:dyDescent="0.25">
      <c r="F41" s="14">
        <f t="shared" si="2"/>
        <v>0</v>
      </c>
    </row>
    <row r="42" spans="1:6" ht="30" x14ac:dyDescent="0.25">
      <c r="A42" s="20">
        <v>17</v>
      </c>
      <c r="B42" s="9" t="s">
        <v>101</v>
      </c>
      <c r="C42" s="23">
        <v>3.2</v>
      </c>
      <c r="D42" s="20" t="s">
        <v>26</v>
      </c>
      <c r="F42" s="14">
        <f t="shared" ref="F42:F49" si="4">C40*E42</f>
        <v>0</v>
      </c>
    </row>
    <row r="43" spans="1:6" x14ac:dyDescent="0.25">
      <c r="F43" s="14">
        <f t="shared" si="4"/>
        <v>0</v>
      </c>
    </row>
    <row r="44" spans="1:6" x14ac:dyDescent="0.25">
      <c r="A44" s="20">
        <v>18</v>
      </c>
      <c r="B44" s="21" t="s">
        <v>68</v>
      </c>
      <c r="C44">
        <v>0.32</v>
      </c>
      <c r="D44" s="5" t="s">
        <v>26</v>
      </c>
      <c r="F44" s="14">
        <f t="shared" si="4"/>
        <v>0</v>
      </c>
    </row>
    <row r="45" spans="1:6" x14ac:dyDescent="0.25">
      <c r="F45" s="14">
        <f t="shared" si="4"/>
        <v>0</v>
      </c>
    </row>
    <row r="46" spans="1:6" x14ac:dyDescent="0.25">
      <c r="A46" s="20">
        <v>19</v>
      </c>
      <c r="B46" s="9" t="s">
        <v>100</v>
      </c>
      <c r="C46">
        <v>2.2400000000000002</v>
      </c>
      <c r="D46" s="5" t="s">
        <v>26</v>
      </c>
      <c r="F46" s="14">
        <f t="shared" si="4"/>
        <v>0</v>
      </c>
    </row>
    <row r="47" spans="1:6" x14ac:dyDescent="0.25">
      <c r="F47" s="14">
        <f t="shared" si="4"/>
        <v>0</v>
      </c>
    </row>
    <row r="48" spans="1:6" x14ac:dyDescent="0.25">
      <c r="A48" s="20">
        <v>20</v>
      </c>
      <c r="B48" s="21" t="s">
        <v>68</v>
      </c>
      <c r="C48">
        <v>0.22</v>
      </c>
      <c r="D48" s="5" t="s">
        <v>26</v>
      </c>
      <c r="F48" s="14">
        <f t="shared" si="4"/>
        <v>0</v>
      </c>
    </row>
    <row r="49" spans="1:6" x14ac:dyDescent="0.25">
      <c r="F49" s="14">
        <f t="shared" si="4"/>
        <v>0</v>
      </c>
    </row>
    <row r="50" spans="1:6" x14ac:dyDescent="0.25">
      <c r="B50" s="9" t="s">
        <v>72</v>
      </c>
    </row>
    <row r="52" spans="1:6" ht="30" x14ac:dyDescent="0.25">
      <c r="A52" s="20">
        <v>21</v>
      </c>
      <c r="B52" s="9" t="s">
        <v>102</v>
      </c>
      <c r="C52">
        <v>1.1499999999999999</v>
      </c>
      <c r="D52" s="5" t="s">
        <v>26</v>
      </c>
      <c r="F52" s="14">
        <f t="shared" si="2"/>
        <v>0</v>
      </c>
    </row>
    <row r="53" spans="1:6" x14ac:dyDescent="0.25">
      <c r="F53" s="14">
        <f t="shared" si="2"/>
        <v>0</v>
      </c>
    </row>
    <row r="54" spans="1:6" x14ac:dyDescent="0.25">
      <c r="A54" s="20">
        <v>22</v>
      </c>
      <c r="B54" s="21" t="s">
        <v>68</v>
      </c>
      <c r="C54">
        <v>0.12</v>
      </c>
      <c r="D54" s="5" t="s">
        <v>26</v>
      </c>
      <c r="F54" s="14">
        <f t="shared" si="2"/>
        <v>0</v>
      </c>
    </row>
    <row r="55" spans="1:6" x14ac:dyDescent="0.25">
      <c r="F55" s="14">
        <f t="shared" si="2"/>
        <v>0</v>
      </c>
    </row>
    <row r="56" spans="1:6" ht="45" x14ac:dyDescent="0.25">
      <c r="A56" s="20">
        <v>23</v>
      </c>
      <c r="B56" s="9" t="s">
        <v>104</v>
      </c>
      <c r="C56" s="23">
        <v>96</v>
      </c>
      <c r="D56" s="20" t="s">
        <v>105</v>
      </c>
      <c r="E56" s="20"/>
      <c r="F56" s="51">
        <f t="shared" si="2"/>
        <v>0</v>
      </c>
    </row>
    <row r="57" spans="1:6" x14ac:dyDescent="0.25">
      <c r="F57" s="14">
        <f t="shared" si="2"/>
        <v>0</v>
      </c>
    </row>
    <row r="58" spans="1:6" ht="45" x14ac:dyDescent="0.25">
      <c r="A58" s="20">
        <v>24</v>
      </c>
      <c r="B58" s="9" t="s">
        <v>120</v>
      </c>
      <c r="C58" s="23">
        <v>12</v>
      </c>
      <c r="D58" s="20" t="s">
        <v>105</v>
      </c>
      <c r="E58" s="20"/>
      <c r="F58" s="51">
        <f t="shared" si="2"/>
        <v>0</v>
      </c>
    </row>
    <row r="59" spans="1:6" x14ac:dyDescent="0.25">
      <c r="A59" s="5"/>
      <c r="F59" s="14">
        <f t="shared" si="2"/>
        <v>0</v>
      </c>
    </row>
    <row r="60" spans="1:6" x14ac:dyDescent="0.25">
      <c r="A60" s="20">
        <v>25</v>
      </c>
      <c r="B60" s="9" t="s">
        <v>69</v>
      </c>
      <c r="C60">
        <v>96</v>
      </c>
      <c r="D60" s="5" t="s">
        <v>65</v>
      </c>
      <c r="F60" s="14">
        <f t="shared" si="2"/>
        <v>0</v>
      </c>
    </row>
    <row r="61" spans="1:6" x14ac:dyDescent="0.25">
      <c r="F61" s="14">
        <f t="shared" si="2"/>
        <v>0</v>
      </c>
    </row>
    <row r="62" spans="1:6" x14ac:dyDescent="0.25">
      <c r="A62" s="20">
        <v>26</v>
      </c>
      <c r="B62" s="9" t="s">
        <v>108</v>
      </c>
      <c r="C62">
        <v>48</v>
      </c>
      <c r="D62" s="5" t="s">
        <v>105</v>
      </c>
      <c r="F62" s="14">
        <f t="shared" si="2"/>
        <v>0</v>
      </c>
    </row>
    <row r="63" spans="1:6" x14ac:dyDescent="0.25">
      <c r="F63" s="14">
        <f t="shared" si="2"/>
        <v>0</v>
      </c>
    </row>
    <row r="64" spans="1:6" x14ac:dyDescent="0.25">
      <c r="A64" s="20">
        <v>27</v>
      </c>
      <c r="B64" s="11" t="s">
        <v>70</v>
      </c>
      <c r="C64">
        <v>154</v>
      </c>
      <c r="D64" s="5" t="s">
        <v>29</v>
      </c>
      <c r="F64" s="14">
        <f t="shared" si="2"/>
        <v>0</v>
      </c>
    </row>
    <row r="65" spans="1:6" x14ac:dyDescent="0.25">
      <c r="B65" s="11"/>
      <c r="F65" s="14">
        <f t="shared" si="2"/>
        <v>0</v>
      </c>
    </row>
    <row r="66" spans="1:6" x14ac:dyDescent="0.25">
      <c r="A66" s="20">
        <v>28</v>
      </c>
      <c r="B66" s="11" t="s">
        <v>106</v>
      </c>
      <c r="C66">
        <v>1</v>
      </c>
      <c r="D66" s="5" t="s">
        <v>62</v>
      </c>
      <c r="F66" s="14">
        <f t="shared" si="2"/>
        <v>0</v>
      </c>
    </row>
    <row r="67" spans="1:6" x14ac:dyDescent="0.25">
      <c r="F67" s="14">
        <f t="shared" si="2"/>
        <v>0</v>
      </c>
    </row>
    <row r="68" spans="1:6" ht="45" x14ac:dyDescent="0.25">
      <c r="A68" s="20">
        <v>29</v>
      </c>
      <c r="B68" s="11" t="s">
        <v>145</v>
      </c>
      <c r="C68">
        <v>6</v>
      </c>
      <c r="D68" s="5" t="s">
        <v>65</v>
      </c>
      <c r="F68" s="14">
        <f t="shared" si="2"/>
        <v>0</v>
      </c>
    </row>
    <row r="69" spans="1:6" x14ac:dyDescent="0.25">
      <c r="F69" s="14">
        <f t="shared" si="2"/>
        <v>0</v>
      </c>
    </row>
    <row r="70" spans="1:6" ht="30" x14ac:dyDescent="0.25">
      <c r="A70" s="20">
        <v>30</v>
      </c>
      <c r="B70" s="9" t="s">
        <v>91</v>
      </c>
      <c r="C70" s="44">
        <v>6</v>
      </c>
      <c r="D70" s="5" t="s">
        <v>65</v>
      </c>
      <c r="F70" s="14">
        <f t="shared" si="2"/>
        <v>0</v>
      </c>
    </row>
    <row r="71" spans="1:6" x14ac:dyDescent="0.25">
      <c r="B71" s="11"/>
      <c r="F71" s="14">
        <f t="shared" si="2"/>
        <v>0</v>
      </c>
    </row>
    <row r="72" spans="1:6" s="20" customFormat="1" ht="27.6" customHeight="1" x14ac:dyDescent="0.25">
      <c r="A72" s="20">
        <v>31</v>
      </c>
      <c r="B72" s="54" t="s">
        <v>115</v>
      </c>
      <c r="C72" s="55">
        <v>1</v>
      </c>
      <c r="D72" s="20" t="s">
        <v>62</v>
      </c>
      <c r="F72" s="53">
        <f t="shared" si="2"/>
        <v>0</v>
      </c>
    </row>
    <row r="74" spans="1:6" x14ac:dyDescent="0.25">
      <c r="A74" s="20">
        <v>32</v>
      </c>
      <c r="B74" s="9" t="s">
        <v>71</v>
      </c>
      <c r="C74" s="56">
        <v>1</v>
      </c>
      <c r="D74" s="5" t="s">
        <v>62</v>
      </c>
      <c r="F74" s="14">
        <f t="shared" si="2"/>
        <v>0</v>
      </c>
    </row>
    <row r="76" spans="1:6" ht="30" x14ac:dyDescent="0.25">
      <c r="A76" s="20">
        <v>33</v>
      </c>
      <c r="B76" s="18" t="s">
        <v>107</v>
      </c>
    </row>
    <row r="90" spans="2:6" x14ac:dyDescent="0.25">
      <c r="F90" s="14">
        <f t="shared" si="2"/>
        <v>0</v>
      </c>
    </row>
    <row r="92" spans="2:6" ht="15.75" thickBot="1" x14ac:dyDescent="0.3">
      <c r="B92" s="12"/>
      <c r="C92" s="47" t="s">
        <v>74</v>
      </c>
      <c r="D92" s="8"/>
      <c r="E92" s="8"/>
      <c r="F92" s="16">
        <f>SUM(F17:F91)</f>
        <v>10000</v>
      </c>
    </row>
    <row r="93" spans="2:6" x14ac:dyDescent="0.25">
      <c r="B93" s="19"/>
      <c r="C93" s="7"/>
      <c r="D93" s="8"/>
      <c r="E93" s="8"/>
    </row>
    <row r="94" spans="2:6" x14ac:dyDescent="0.25">
      <c r="B94" s="45" t="s">
        <v>73</v>
      </c>
      <c r="C94" s="7"/>
      <c r="D94" s="8"/>
      <c r="E94" s="8"/>
    </row>
    <row r="95" spans="2:6" x14ac:dyDescent="0.25">
      <c r="B95" s="13"/>
      <c r="C95" s="7"/>
      <c r="D95" s="8"/>
      <c r="E95" s="8"/>
    </row>
    <row r="96" spans="2:6" x14ac:dyDescent="0.25">
      <c r="B96" s="13"/>
      <c r="C96" s="7"/>
      <c r="D96" s="8"/>
      <c r="E96" s="8"/>
    </row>
  </sheetData>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67" zoomScaleNormal="100" workbookViewId="0">
      <selection activeCell="K59" sqref="K59"/>
    </sheetView>
  </sheetViews>
  <sheetFormatPr defaultRowHeight="15" x14ac:dyDescent="0.25"/>
  <cols>
    <col min="1" max="1" width="4.7109375" customWidth="1"/>
    <col min="2" max="2" width="46.7109375" customWidth="1"/>
    <col min="3" max="3" width="5.7109375" customWidth="1"/>
    <col min="4" max="4" width="5.5703125" customWidth="1"/>
    <col min="6" max="6" width="8.85546875" style="14"/>
  </cols>
  <sheetData>
    <row r="1" spans="1:6" x14ac:dyDescent="0.25">
      <c r="A1" s="25" t="s">
        <v>128</v>
      </c>
      <c r="B1" s="10"/>
    </row>
    <row r="2" spans="1:6" x14ac:dyDescent="0.25">
      <c r="A2" s="25"/>
      <c r="B2" s="10"/>
    </row>
    <row r="3" spans="1:6" x14ac:dyDescent="0.25">
      <c r="A3" s="20"/>
      <c r="B3" s="6" t="s">
        <v>129</v>
      </c>
    </row>
    <row r="4" spans="1:6" x14ac:dyDescent="0.25">
      <c r="A4" s="20"/>
      <c r="B4" s="6"/>
    </row>
    <row r="5" spans="1:6" x14ac:dyDescent="0.25">
      <c r="A5" s="20"/>
      <c r="B5" s="49" t="s">
        <v>80</v>
      </c>
    </row>
    <row r="6" spans="1:6" x14ac:dyDescent="0.25">
      <c r="E6" s="50" t="s">
        <v>27</v>
      </c>
      <c r="F6" s="15" t="s">
        <v>28</v>
      </c>
    </row>
    <row r="7" spans="1:6" ht="30" x14ac:dyDescent="0.25">
      <c r="A7" s="20">
        <v>1</v>
      </c>
      <c r="B7" s="18" t="s">
        <v>76</v>
      </c>
      <c r="C7">
        <v>5</v>
      </c>
      <c r="D7" t="s">
        <v>79</v>
      </c>
      <c r="F7" s="14">
        <f>C7*E7</f>
        <v>0</v>
      </c>
    </row>
    <row r="8" spans="1:6" x14ac:dyDescent="0.25">
      <c r="A8" s="20"/>
      <c r="B8" s="9"/>
    </row>
    <row r="9" spans="1:6" ht="30" x14ac:dyDescent="0.25">
      <c r="A9" s="20">
        <v>2</v>
      </c>
      <c r="B9" s="18" t="s">
        <v>77</v>
      </c>
      <c r="C9">
        <v>5</v>
      </c>
      <c r="D9" t="s">
        <v>79</v>
      </c>
      <c r="F9" s="14">
        <f t="shared" ref="F9:F69" si="0">C9*E9</f>
        <v>0</v>
      </c>
    </row>
    <row r="10" spans="1:6" x14ac:dyDescent="0.25">
      <c r="A10" s="20"/>
      <c r="B10" s="9"/>
    </row>
    <row r="11" spans="1:6" ht="30" x14ac:dyDescent="0.25">
      <c r="A11" s="20">
        <v>3</v>
      </c>
      <c r="B11" s="18" t="s">
        <v>78</v>
      </c>
      <c r="C11">
        <v>5</v>
      </c>
      <c r="D11" t="s">
        <v>79</v>
      </c>
      <c r="F11" s="14">
        <f t="shared" si="0"/>
        <v>0</v>
      </c>
    </row>
    <row r="12" spans="1:6" x14ac:dyDescent="0.25">
      <c r="A12" s="20"/>
      <c r="B12" s="9"/>
    </row>
    <row r="13" spans="1:6" ht="45" x14ac:dyDescent="0.25">
      <c r="A13" s="20">
        <v>4</v>
      </c>
      <c r="B13" s="18" t="s">
        <v>82</v>
      </c>
      <c r="C13">
        <v>10</v>
      </c>
      <c r="D13" t="s">
        <v>29</v>
      </c>
      <c r="F13" s="14">
        <f t="shared" si="0"/>
        <v>0</v>
      </c>
    </row>
    <row r="14" spans="1:6" x14ac:dyDescent="0.25">
      <c r="A14" s="20"/>
      <c r="B14" s="9"/>
    </row>
    <row r="15" spans="1:6" ht="27.6" customHeight="1" x14ac:dyDescent="0.25">
      <c r="A15" s="20">
        <v>5</v>
      </c>
      <c r="B15" s="18" t="s">
        <v>81</v>
      </c>
      <c r="C15">
        <v>10</v>
      </c>
      <c r="D15" t="s">
        <v>29</v>
      </c>
      <c r="F15" s="14">
        <f t="shared" si="0"/>
        <v>0</v>
      </c>
    </row>
    <row r="16" spans="1:6" x14ac:dyDescent="0.25">
      <c r="A16" s="20"/>
      <c r="B16" s="18"/>
    </row>
    <row r="17" spans="1:6" ht="30" x14ac:dyDescent="0.25">
      <c r="A17" s="20">
        <v>6</v>
      </c>
      <c r="B17" s="11" t="s">
        <v>126</v>
      </c>
      <c r="C17">
        <v>1</v>
      </c>
      <c r="D17" t="s">
        <v>62</v>
      </c>
      <c r="F17" s="14">
        <f t="shared" si="0"/>
        <v>0</v>
      </c>
    </row>
    <row r="18" spans="1:6" x14ac:dyDescent="0.25">
      <c r="A18" s="20"/>
      <c r="B18" s="9"/>
    </row>
    <row r="19" spans="1:6" ht="45" x14ac:dyDescent="0.25">
      <c r="A19" s="20">
        <v>7</v>
      </c>
      <c r="B19" s="13" t="s">
        <v>143</v>
      </c>
      <c r="C19">
        <v>140</v>
      </c>
      <c r="D19" t="s">
        <v>109</v>
      </c>
      <c r="F19" s="14">
        <f t="shared" si="0"/>
        <v>0</v>
      </c>
    </row>
    <row r="20" spans="1:6" x14ac:dyDescent="0.25">
      <c r="A20" s="20"/>
      <c r="B20" s="9"/>
    </row>
    <row r="21" spans="1:6" ht="60" x14ac:dyDescent="0.25">
      <c r="A21" s="20">
        <v>8</v>
      </c>
      <c r="B21" s="9" t="s">
        <v>131</v>
      </c>
      <c r="C21">
        <v>75</v>
      </c>
      <c r="D21" t="s">
        <v>109</v>
      </c>
      <c r="F21" s="14">
        <f t="shared" si="0"/>
        <v>0</v>
      </c>
    </row>
    <row r="22" spans="1:6" x14ac:dyDescent="0.25">
      <c r="A22" s="20"/>
      <c r="B22" s="9"/>
    </row>
    <row r="23" spans="1:6" ht="30" x14ac:dyDescent="0.25">
      <c r="A23" s="20">
        <v>9</v>
      </c>
      <c r="B23" s="9" t="s">
        <v>132</v>
      </c>
      <c r="C23">
        <v>70</v>
      </c>
      <c r="D23" t="s">
        <v>109</v>
      </c>
      <c r="F23" s="14">
        <f t="shared" si="0"/>
        <v>0</v>
      </c>
    </row>
    <row r="24" spans="1:6" x14ac:dyDescent="0.25">
      <c r="A24" s="20"/>
      <c r="B24" s="9"/>
    </row>
    <row r="25" spans="1:6" x14ac:dyDescent="0.25">
      <c r="A25" s="20">
        <v>10</v>
      </c>
      <c r="B25" s="5" t="s">
        <v>68</v>
      </c>
      <c r="C25">
        <v>7</v>
      </c>
      <c r="D25" t="s">
        <v>109</v>
      </c>
      <c r="E25" s="23"/>
      <c r="F25" s="51">
        <f>C59*E25</f>
        <v>0</v>
      </c>
    </row>
    <row r="26" spans="1:6" x14ac:dyDescent="0.25">
      <c r="A26" s="20"/>
      <c r="B26" s="9"/>
    </row>
    <row r="27" spans="1:6" ht="30" x14ac:dyDescent="0.25">
      <c r="A27" s="20">
        <v>11</v>
      </c>
      <c r="B27" s="9" t="s">
        <v>133</v>
      </c>
      <c r="C27">
        <v>250</v>
      </c>
      <c r="D27" t="s">
        <v>109</v>
      </c>
      <c r="F27" s="14">
        <f t="shared" si="0"/>
        <v>0</v>
      </c>
    </row>
    <row r="28" spans="1:6" x14ac:dyDescent="0.25">
      <c r="A28" s="20"/>
      <c r="B28" s="9"/>
    </row>
    <row r="29" spans="1:6" x14ac:dyDescent="0.25">
      <c r="A29" s="20">
        <v>12</v>
      </c>
      <c r="B29" s="5" t="s">
        <v>68</v>
      </c>
      <c r="C29">
        <v>25</v>
      </c>
      <c r="D29" t="s">
        <v>109</v>
      </c>
      <c r="F29" s="14">
        <f t="shared" si="0"/>
        <v>0</v>
      </c>
    </row>
    <row r="30" spans="1:6" x14ac:dyDescent="0.25">
      <c r="A30" s="20"/>
      <c r="B30" s="5"/>
    </row>
    <row r="31" spans="1:6" ht="30" x14ac:dyDescent="0.25">
      <c r="A31" s="20">
        <v>13</v>
      </c>
      <c r="B31" s="46" t="s">
        <v>134</v>
      </c>
      <c r="C31">
        <v>1</v>
      </c>
      <c r="D31" t="s">
        <v>26</v>
      </c>
      <c r="F31" s="14">
        <f t="shared" si="0"/>
        <v>0</v>
      </c>
    </row>
    <row r="32" spans="1:6" x14ac:dyDescent="0.25">
      <c r="A32" s="20"/>
      <c r="B32" s="5"/>
    </row>
    <row r="33" spans="1:6" x14ac:dyDescent="0.25">
      <c r="A33" s="20">
        <v>14</v>
      </c>
      <c r="B33" s="5" t="s">
        <v>68</v>
      </c>
      <c r="C33">
        <v>0.1</v>
      </c>
      <c r="D33" t="s">
        <v>26</v>
      </c>
      <c r="F33" s="14">
        <f t="shared" si="0"/>
        <v>0</v>
      </c>
    </row>
    <row r="34" spans="1:6" x14ac:dyDescent="0.25">
      <c r="A34" s="20"/>
      <c r="B34" s="5"/>
    </row>
    <row r="35" spans="1:6" x14ac:dyDescent="0.25">
      <c r="A35" s="20">
        <v>15</v>
      </c>
      <c r="B35" s="52" t="s">
        <v>135</v>
      </c>
      <c r="C35">
        <v>0.06</v>
      </c>
      <c r="D35" t="s">
        <v>26</v>
      </c>
      <c r="F35" s="14">
        <f t="shared" si="0"/>
        <v>0</v>
      </c>
    </row>
    <row r="36" spans="1:6" x14ac:dyDescent="0.25">
      <c r="A36" s="20"/>
      <c r="B36" s="52"/>
    </row>
    <row r="37" spans="1:6" x14ac:dyDescent="0.25">
      <c r="A37" s="20">
        <v>16</v>
      </c>
      <c r="B37" s="52" t="s">
        <v>136</v>
      </c>
      <c r="C37">
        <v>2</v>
      </c>
      <c r="D37" t="s">
        <v>26</v>
      </c>
      <c r="F37" s="14">
        <f t="shared" si="0"/>
        <v>0</v>
      </c>
    </row>
    <row r="38" spans="1:6" x14ac:dyDescent="0.25">
      <c r="B38" s="52"/>
    </row>
    <row r="39" spans="1:6" x14ac:dyDescent="0.25">
      <c r="A39" s="20">
        <v>17</v>
      </c>
      <c r="B39" s="5" t="s">
        <v>68</v>
      </c>
      <c r="C39">
        <v>0.2</v>
      </c>
      <c r="D39" t="s">
        <v>26</v>
      </c>
      <c r="F39" s="14">
        <f t="shared" si="0"/>
        <v>0</v>
      </c>
    </row>
    <row r="40" spans="1:6" x14ac:dyDescent="0.25">
      <c r="A40" s="20"/>
      <c r="B40" s="52" t="s">
        <v>119</v>
      </c>
    </row>
    <row r="41" spans="1:6" x14ac:dyDescent="0.25">
      <c r="A41" s="20">
        <v>18</v>
      </c>
      <c r="B41" s="52" t="s">
        <v>137</v>
      </c>
      <c r="C41">
        <v>33</v>
      </c>
      <c r="D41" t="s">
        <v>109</v>
      </c>
      <c r="F41" s="14">
        <f t="shared" si="0"/>
        <v>0</v>
      </c>
    </row>
    <row r="42" spans="1:6" x14ac:dyDescent="0.25">
      <c r="A42" s="20"/>
      <c r="B42" s="52"/>
    </row>
    <row r="43" spans="1:6" x14ac:dyDescent="0.25">
      <c r="A43" s="20">
        <v>19</v>
      </c>
      <c r="B43" s="52" t="s">
        <v>138</v>
      </c>
      <c r="C43">
        <v>1</v>
      </c>
      <c r="D43" t="s">
        <v>26</v>
      </c>
      <c r="F43" s="14">
        <f t="shared" si="0"/>
        <v>0</v>
      </c>
    </row>
    <row r="44" spans="1:6" x14ac:dyDescent="0.25">
      <c r="A44" s="20"/>
      <c r="B44" s="52"/>
    </row>
    <row r="45" spans="1:6" x14ac:dyDescent="0.25">
      <c r="A45" s="20">
        <v>20</v>
      </c>
      <c r="B45" s="5" t="s">
        <v>68</v>
      </c>
      <c r="C45">
        <v>0.1</v>
      </c>
      <c r="D45" t="s">
        <v>26</v>
      </c>
      <c r="F45" s="14">
        <f t="shared" si="0"/>
        <v>0</v>
      </c>
    </row>
    <row r="46" spans="1:6" x14ac:dyDescent="0.25">
      <c r="A46" s="20"/>
    </row>
    <row r="47" spans="1:6" s="22" customFormat="1" ht="30" x14ac:dyDescent="0.25">
      <c r="A47" s="57">
        <v>21</v>
      </c>
      <c r="B47" s="54" t="s">
        <v>139</v>
      </c>
      <c r="C47" s="22">
        <v>0.65</v>
      </c>
      <c r="D47" s="22" t="s">
        <v>26</v>
      </c>
      <c r="F47" s="58">
        <f t="shared" si="0"/>
        <v>0</v>
      </c>
    </row>
    <row r="48" spans="1:6" x14ac:dyDescent="0.25">
      <c r="A48" s="20"/>
      <c r="B48" s="5"/>
    </row>
    <row r="49" spans="1:6" x14ac:dyDescent="0.25">
      <c r="A49" s="20">
        <v>22</v>
      </c>
      <c r="B49" s="5" t="s">
        <v>68</v>
      </c>
      <c r="C49">
        <v>7.0000000000000007E-2</v>
      </c>
      <c r="D49" t="s">
        <v>26</v>
      </c>
      <c r="F49" s="14">
        <f t="shared" si="0"/>
        <v>0</v>
      </c>
    </row>
    <row r="50" spans="1:6" x14ac:dyDescent="0.25">
      <c r="A50" s="20"/>
      <c r="B50" s="5"/>
    </row>
    <row r="51" spans="1:6" x14ac:dyDescent="0.25">
      <c r="A51" s="20">
        <v>23</v>
      </c>
      <c r="B51" s="52" t="s">
        <v>140</v>
      </c>
      <c r="C51">
        <v>0.05</v>
      </c>
      <c r="D51" t="s">
        <v>26</v>
      </c>
      <c r="F51" s="14">
        <f t="shared" ref="F51" si="1">C51*E51</f>
        <v>0</v>
      </c>
    </row>
    <row r="52" spans="1:6" x14ac:dyDescent="0.25">
      <c r="A52" s="5"/>
      <c r="B52" s="5"/>
    </row>
    <row r="53" spans="1:6" ht="45" customHeight="1" x14ac:dyDescent="0.25">
      <c r="A53" s="20">
        <v>24</v>
      </c>
      <c r="B53" s="46" t="s">
        <v>141</v>
      </c>
      <c r="C53">
        <v>6</v>
      </c>
      <c r="D53" t="s">
        <v>112</v>
      </c>
      <c r="F53" s="14">
        <f t="shared" si="0"/>
        <v>0</v>
      </c>
    </row>
    <row r="54" spans="1:6" ht="12.6" customHeight="1" x14ac:dyDescent="0.25">
      <c r="A54" s="20"/>
      <c r="B54" s="9"/>
    </row>
    <row r="55" spans="1:6" ht="100.15" customHeight="1" x14ac:dyDescent="0.25">
      <c r="A55" s="20">
        <v>25</v>
      </c>
      <c r="B55" s="13" t="s">
        <v>144</v>
      </c>
      <c r="C55">
        <v>3</v>
      </c>
      <c r="D55" t="s">
        <v>112</v>
      </c>
      <c r="F55" s="14">
        <f t="shared" si="0"/>
        <v>0</v>
      </c>
    </row>
    <row r="56" spans="1:6" ht="12.6" customHeight="1" x14ac:dyDescent="0.25">
      <c r="A56" s="5"/>
      <c r="B56" s="9"/>
    </row>
    <row r="57" spans="1:6" ht="60" x14ac:dyDescent="0.25">
      <c r="A57" s="5">
        <v>26</v>
      </c>
      <c r="B57" s="11" t="s">
        <v>146</v>
      </c>
      <c r="C57">
        <v>1</v>
      </c>
      <c r="D57" t="s">
        <v>105</v>
      </c>
      <c r="F57" s="14">
        <f t="shared" si="0"/>
        <v>0</v>
      </c>
    </row>
    <row r="58" spans="1:6" x14ac:dyDescent="0.25">
      <c r="A58" s="5"/>
      <c r="B58" s="9"/>
    </row>
    <row r="59" spans="1:6" ht="60" x14ac:dyDescent="0.25">
      <c r="A59" s="5">
        <v>27</v>
      </c>
      <c r="B59" s="11" t="s">
        <v>147</v>
      </c>
      <c r="C59" s="23">
        <v>2</v>
      </c>
      <c r="D59" s="23" t="s">
        <v>105</v>
      </c>
      <c r="F59" s="14">
        <f t="shared" si="0"/>
        <v>0</v>
      </c>
    </row>
    <row r="60" spans="1:6" x14ac:dyDescent="0.25">
      <c r="A60" s="5"/>
      <c r="B60" s="9"/>
    </row>
    <row r="61" spans="1:6" ht="30" x14ac:dyDescent="0.25">
      <c r="A61" s="5">
        <v>28</v>
      </c>
      <c r="B61" s="9" t="s">
        <v>148</v>
      </c>
      <c r="C61">
        <v>1</v>
      </c>
      <c r="D61" t="s">
        <v>105</v>
      </c>
      <c r="F61" s="14">
        <f t="shared" si="0"/>
        <v>0</v>
      </c>
    </row>
    <row r="62" spans="1:6" x14ac:dyDescent="0.25">
      <c r="B62" s="9"/>
    </row>
    <row r="63" spans="1:6" ht="30" x14ac:dyDescent="0.25">
      <c r="A63" s="20">
        <v>29</v>
      </c>
      <c r="B63" s="9" t="s">
        <v>149</v>
      </c>
      <c r="C63">
        <v>1</v>
      </c>
      <c r="D63" t="s">
        <v>105</v>
      </c>
      <c r="F63" s="14">
        <f t="shared" si="0"/>
        <v>0</v>
      </c>
    </row>
    <row r="64" spans="1:6" x14ac:dyDescent="0.25">
      <c r="A64" s="5"/>
      <c r="B64" s="9"/>
    </row>
    <row r="65" spans="1:6" ht="150" x14ac:dyDescent="0.25">
      <c r="A65" s="20">
        <v>30</v>
      </c>
      <c r="B65" s="9" t="s">
        <v>118</v>
      </c>
      <c r="C65">
        <v>4</v>
      </c>
      <c r="D65" t="s">
        <v>105</v>
      </c>
      <c r="F65" s="14">
        <f t="shared" si="0"/>
        <v>0</v>
      </c>
    </row>
    <row r="66" spans="1:6" x14ac:dyDescent="0.25">
      <c r="A66" s="20"/>
      <c r="B66" s="9"/>
    </row>
    <row r="67" spans="1:6" x14ac:dyDescent="0.25">
      <c r="A67" s="20">
        <v>31</v>
      </c>
      <c r="B67" s="5" t="s">
        <v>116</v>
      </c>
      <c r="C67">
        <v>2</v>
      </c>
      <c r="D67" t="s">
        <v>105</v>
      </c>
      <c r="F67" s="14">
        <f t="shared" si="0"/>
        <v>0</v>
      </c>
    </row>
    <row r="69" spans="1:6" ht="45" x14ac:dyDescent="0.25">
      <c r="A69" s="23">
        <v>32</v>
      </c>
      <c r="B69" s="9" t="s">
        <v>117</v>
      </c>
      <c r="C69">
        <v>4</v>
      </c>
      <c r="D69" t="s">
        <v>105</v>
      </c>
      <c r="F69" s="14">
        <f t="shared" si="0"/>
        <v>0</v>
      </c>
    </row>
    <row r="70" spans="1:6" x14ac:dyDescent="0.25">
      <c r="A70" s="5"/>
    </row>
    <row r="71" spans="1:6" x14ac:dyDescent="0.25">
      <c r="F71" s="17"/>
    </row>
    <row r="72" spans="1:6" x14ac:dyDescent="0.25">
      <c r="C72" s="47" t="s">
        <v>74</v>
      </c>
      <c r="F72" s="14">
        <f>SUM(F7:F70)</f>
        <v>0</v>
      </c>
    </row>
    <row r="73" spans="1:6" x14ac:dyDescent="0.25">
      <c r="B73" s="9" t="s">
        <v>88</v>
      </c>
    </row>
  </sheetData>
  <pageMargins left="0.7" right="0.7" top="0.75" bottom="0.75" header="0.3" footer="0.3"/>
  <pageSetup paperSize="9" scale="90" orientation="portrait" r:id="rId1"/>
  <rowBreaks count="1" manualBreakCount="1">
    <brk id="4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19" zoomScaleNormal="100" workbookViewId="0">
      <selection activeCell="J42" sqref="J42"/>
    </sheetView>
  </sheetViews>
  <sheetFormatPr defaultRowHeight="15" x14ac:dyDescent="0.25"/>
  <cols>
    <col min="1" max="1" width="4" customWidth="1"/>
    <col min="2" max="2" width="39.5703125" style="9" customWidth="1"/>
    <col min="5" max="5" width="11.5703125" style="14" bestFit="1" customWidth="1"/>
    <col min="6" max="6" width="14.85546875" bestFit="1" customWidth="1"/>
  </cols>
  <sheetData>
    <row r="1" spans="1:6" x14ac:dyDescent="0.25">
      <c r="A1" s="6" t="s">
        <v>128</v>
      </c>
      <c r="B1" s="24"/>
    </row>
    <row r="2" spans="1:6" x14ac:dyDescent="0.25">
      <c r="A2" s="6"/>
      <c r="B2" s="24"/>
    </row>
    <row r="3" spans="1:6" x14ac:dyDescent="0.25">
      <c r="A3" s="6"/>
      <c r="B3" s="6" t="s">
        <v>129</v>
      </c>
    </row>
    <row r="4" spans="1:6" ht="7.9" customHeight="1" x14ac:dyDescent="0.25">
      <c r="A4" s="6"/>
      <c r="B4" s="6"/>
    </row>
    <row r="5" spans="1:6" x14ac:dyDescent="0.25">
      <c r="A5" s="6"/>
      <c r="B5" s="24" t="s">
        <v>93</v>
      </c>
    </row>
    <row r="6" spans="1:6" ht="8.4499999999999993" customHeight="1" x14ac:dyDescent="0.25">
      <c r="F6" s="15" t="s">
        <v>28</v>
      </c>
    </row>
    <row r="7" spans="1:6" x14ac:dyDescent="0.25">
      <c r="B7" s="18" t="s">
        <v>32</v>
      </c>
      <c r="F7" s="14"/>
    </row>
    <row r="8" spans="1:6" x14ac:dyDescent="0.25">
      <c r="B8" s="21" t="s">
        <v>56</v>
      </c>
      <c r="F8" s="14">
        <f>Preliminaries!E47</f>
        <v>0</v>
      </c>
    </row>
    <row r="9" spans="1:6" x14ac:dyDescent="0.25">
      <c r="B9" s="21" t="s">
        <v>57</v>
      </c>
      <c r="C9" s="39"/>
      <c r="D9" s="40"/>
      <c r="F9" s="14">
        <f>Preliminaries!F47</f>
        <v>0</v>
      </c>
    </row>
    <row r="10" spans="1:6" x14ac:dyDescent="0.25">
      <c r="B10" s="21" t="s">
        <v>58</v>
      </c>
      <c r="C10" s="32"/>
      <c r="D10" s="32"/>
      <c r="F10" s="41">
        <f>Preliminaries!G47</f>
        <v>0</v>
      </c>
    </row>
    <row r="11" spans="1:6" x14ac:dyDescent="0.25">
      <c r="B11" s="21"/>
      <c r="C11" s="32"/>
      <c r="D11" s="32"/>
      <c r="F11" s="41"/>
    </row>
    <row r="12" spans="1:6" x14ac:dyDescent="0.25">
      <c r="B12" s="11" t="s">
        <v>95</v>
      </c>
      <c r="C12" s="32"/>
      <c r="D12" s="42"/>
      <c r="F12" s="41">
        <f>'Building Works'!F92</f>
        <v>10000</v>
      </c>
    </row>
    <row r="13" spans="1:6" x14ac:dyDescent="0.25">
      <c r="B13" s="18"/>
      <c r="C13" s="32"/>
      <c r="D13" s="42"/>
      <c r="F13" s="41"/>
    </row>
    <row r="14" spans="1:6" x14ac:dyDescent="0.25">
      <c r="B14" s="11" t="s">
        <v>83</v>
      </c>
      <c r="C14" s="32"/>
      <c r="D14" s="42"/>
      <c r="F14" s="41">
        <f>'Additional rates'!F72</f>
        <v>0</v>
      </c>
    </row>
    <row r="15" spans="1:6" x14ac:dyDescent="0.25">
      <c r="B15" s="11"/>
      <c r="C15" s="32"/>
      <c r="D15" s="42"/>
      <c r="F15" s="41"/>
    </row>
    <row r="16" spans="1:6" x14ac:dyDescent="0.25">
      <c r="B16" s="46" t="s">
        <v>113</v>
      </c>
      <c r="C16" s="32"/>
      <c r="D16" s="42"/>
      <c r="F16" s="41">
        <v>0</v>
      </c>
    </row>
    <row r="17" spans="1:17" x14ac:dyDescent="0.25">
      <c r="B17" s="18"/>
      <c r="C17" s="32"/>
      <c r="D17" s="42"/>
      <c r="F17" s="41"/>
    </row>
    <row r="18" spans="1:17" ht="30" x14ac:dyDescent="0.25">
      <c r="B18" s="18" t="s">
        <v>96</v>
      </c>
      <c r="C18" s="32"/>
      <c r="D18" s="42"/>
      <c r="F18" s="41"/>
    </row>
    <row r="19" spans="1:17" x14ac:dyDescent="0.25">
      <c r="B19" s="18"/>
      <c r="C19" s="32"/>
      <c r="D19" s="42"/>
      <c r="F19" s="41"/>
    </row>
    <row r="20" spans="1:17" x14ac:dyDescent="0.25">
      <c r="C20" s="32"/>
      <c r="D20" s="42"/>
      <c r="F20" s="41"/>
    </row>
    <row r="21" spans="1:17" x14ac:dyDescent="0.25">
      <c r="B21" s="18"/>
      <c r="C21" s="32"/>
      <c r="D21" s="42"/>
      <c r="F21" s="41"/>
    </row>
    <row r="22" spans="1:17" x14ac:dyDescent="0.25">
      <c r="B22" s="18"/>
      <c r="C22" s="32"/>
      <c r="D22" s="42"/>
      <c r="F22" s="41"/>
    </row>
    <row r="23" spans="1:17" x14ac:dyDescent="0.25">
      <c r="C23" s="32"/>
      <c r="D23" s="32"/>
      <c r="F23" s="17"/>
    </row>
    <row r="24" spans="1:17" x14ac:dyDescent="0.25">
      <c r="C24" s="32"/>
      <c r="E24" s="32" t="s">
        <v>84</v>
      </c>
      <c r="F24" s="41">
        <f>SUM(F8:F22)</f>
        <v>10000</v>
      </c>
    </row>
    <row r="25" spans="1:17" ht="7.15" customHeight="1" x14ac:dyDescent="0.25">
      <c r="C25" s="32"/>
      <c r="D25" s="32"/>
      <c r="F25" s="41"/>
    </row>
    <row r="26" spans="1:17" x14ac:dyDescent="0.25">
      <c r="B26" s="9" t="s">
        <v>75</v>
      </c>
      <c r="C26" s="32"/>
      <c r="D26" s="32"/>
      <c r="E26" s="15" t="s">
        <v>161</v>
      </c>
      <c r="F26" s="17">
        <v>0</v>
      </c>
    </row>
    <row r="27" spans="1:17" x14ac:dyDescent="0.25">
      <c r="B27" s="10"/>
      <c r="C27" s="32"/>
      <c r="E27" s="48" t="s">
        <v>160</v>
      </c>
      <c r="F27" s="86">
        <f>SUM(F24:F26)</f>
        <v>10000</v>
      </c>
    </row>
    <row r="28" spans="1:17" x14ac:dyDescent="0.25">
      <c r="C28" s="32"/>
      <c r="D28" s="32"/>
      <c r="E28" s="41"/>
      <c r="F28" s="32"/>
    </row>
    <row r="29" spans="1:17" ht="14.25" customHeight="1" x14ac:dyDescent="0.25">
      <c r="A29" s="59"/>
      <c r="B29" s="67" t="s">
        <v>150</v>
      </c>
      <c r="C29" s="68"/>
      <c r="D29" s="68"/>
      <c r="E29" s="62">
        <v>1000</v>
      </c>
      <c r="F29" s="62"/>
      <c r="K29" s="63"/>
      <c r="L29" s="64"/>
      <c r="M29" s="65"/>
      <c r="N29" s="66"/>
      <c r="O29" s="66"/>
      <c r="Q29" s="69"/>
    </row>
    <row r="30" spans="1:17" ht="7.9" customHeight="1" x14ac:dyDescent="0.25">
      <c r="A30" s="59"/>
      <c r="B30" s="68"/>
      <c r="C30" s="68"/>
      <c r="D30" s="68"/>
      <c r="E30" s="62"/>
      <c r="F30" s="62"/>
      <c r="K30" s="63"/>
      <c r="L30" s="64"/>
      <c r="M30" s="65"/>
      <c r="N30" s="66"/>
      <c r="O30" s="66"/>
      <c r="Q30" s="69"/>
    </row>
    <row r="31" spans="1:17" ht="14.25" customHeight="1" x14ac:dyDescent="0.25">
      <c r="A31" s="59"/>
      <c r="B31" s="34" t="s">
        <v>151</v>
      </c>
      <c r="C31" s="34" t="s">
        <v>152</v>
      </c>
      <c r="D31" s="70">
        <v>0.15</v>
      </c>
      <c r="E31" s="87">
        <f>E29*0.15</f>
        <v>150</v>
      </c>
      <c r="F31" s="88">
        <f>E29+E31</f>
        <v>1150</v>
      </c>
      <c r="K31" s="63"/>
      <c r="L31" s="64"/>
      <c r="M31" s="65"/>
      <c r="N31" s="66"/>
      <c r="O31" s="66"/>
      <c r="Q31" s="69"/>
    </row>
    <row r="32" spans="1:17" ht="14.25" customHeight="1" x14ac:dyDescent="0.25">
      <c r="A32" s="59"/>
      <c r="B32" s="60"/>
      <c r="C32" s="68"/>
      <c r="D32" s="68"/>
      <c r="E32" s="68"/>
      <c r="F32" s="62"/>
      <c r="K32" s="63"/>
      <c r="L32" s="64"/>
      <c r="M32" s="65"/>
      <c r="N32" s="66"/>
      <c r="O32" s="66"/>
      <c r="Q32" s="69"/>
    </row>
    <row r="33" spans="1:18" ht="14.25" customHeight="1" x14ac:dyDescent="0.25">
      <c r="A33" s="59"/>
      <c r="B33" s="67" t="s">
        <v>153</v>
      </c>
      <c r="C33" s="68"/>
      <c r="D33" s="68"/>
      <c r="E33" s="62">
        <v>5000</v>
      </c>
      <c r="F33" s="62"/>
      <c r="K33" s="63"/>
      <c r="L33" s="64"/>
      <c r="M33" s="65"/>
      <c r="N33" s="66"/>
      <c r="O33" s="66"/>
      <c r="Q33" s="69"/>
      <c r="R33" s="69"/>
    </row>
    <row r="34" spans="1:18" ht="7.15" customHeight="1" x14ac:dyDescent="0.25">
      <c r="A34" s="71"/>
      <c r="B34" s="67"/>
      <c r="C34" s="71"/>
      <c r="D34" s="71"/>
      <c r="E34" s="68"/>
      <c r="F34" s="62"/>
      <c r="K34" s="63"/>
      <c r="L34" s="64"/>
      <c r="M34" s="65"/>
      <c r="N34" s="66"/>
      <c r="O34" s="66"/>
      <c r="Q34" s="69"/>
    </row>
    <row r="35" spans="1:18" ht="60" x14ac:dyDescent="0.25">
      <c r="A35" s="71"/>
      <c r="B35" s="72" t="s">
        <v>154</v>
      </c>
      <c r="C35" s="34" t="s">
        <v>152</v>
      </c>
      <c r="D35" s="89">
        <v>0.15</v>
      </c>
      <c r="E35" s="87">
        <f>E33*0.15</f>
        <v>750</v>
      </c>
      <c r="F35" s="88">
        <f>E33+E35</f>
        <v>5750</v>
      </c>
      <c r="K35" s="63"/>
      <c r="L35" s="64"/>
      <c r="M35" s="65"/>
      <c r="N35" s="66"/>
      <c r="O35" s="66"/>
      <c r="Q35" s="69"/>
    </row>
    <row r="36" spans="1:18" ht="14.25" customHeight="1" x14ac:dyDescent="0.25">
      <c r="A36" s="71"/>
      <c r="B36" s="60"/>
      <c r="C36" s="68"/>
      <c r="D36" s="68"/>
      <c r="E36" s="68"/>
      <c r="F36" s="62"/>
      <c r="K36" s="63"/>
      <c r="L36" s="64"/>
      <c r="M36" s="65"/>
      <c r="N36" s="66"/>
      <c r="O36" s="66"/>
      <c r="R36" s="69"/>
    </row>
    <row r="37" spans="1:18" ht="14.25" customHeight="1" x14ac:dyDescent="0.25">
      <c r="A37" s="71"/>
      <c r="B37" s="67" t="s">
        <v>155</v>
      </c>
      <c r="C37" s="68"/>
      <c r="D37" s="68"/>
      <c r="E37" s="62">
        <v>1000</v>
      </c>
      <c r="F37" s="62"/>
      <c r="K37" s="63"/>
      <c r="L37" s="64"/>
      <c r="M37" s="65"/>
      <c r="N37" s="66"/>
      <c r="O37" s="66"/>
    </row>
    <row r="38" spans="1:18" ht="7.15" customHeight="1" x14ac:dyDescent="0.25">
      <c r="A38" s="71"/>
      <c r="B38" s="67"/>
      <c r="C38" s="71"/>
      <c r="D38" s="71"/>
      <c r="E38" s="68"/>
      <c r="F38" s="62"/>
      <c r="K38" s="63"/>
      <c r="L38" s="64"/>
      <c r="M38" s="65"/>
      <c r="N38" s="66"/>
      <c r="O38" s="66"/>
      <c r="R38" s="69"/>
    </row>
    <row r="39" spans="1:18" ht="28.9" customHeight="1" x14ac:dyDescent="0.25">
      <c r="A39" s="71"/>
      <c r="B39" s="73" t="s">
        <v>156</v>
      </c>
      <c r="C39" s="34" t="s">
        <v>152</v>
      </c>
      <c r="D39" s="89">
        <v>0.1</v>
      </c>
      <c r="E39" s="87">
        <f>E37*0.1</f>
        <v>100</v>
      </c>
      <c r="F39" s="88">
        <f>E37+E39</f>
        <v>1100</v>
      </c>
      <c r="K39" s="63"/>
      <c r="L39" s="64"/>
      <c r="M39" s="65"/>
      <c r="N39" s="66"/>
      <c r="O39" s="66"/>
    </row>
    <row r="40" spans="1:18" ht="14.25" customHeight="1" x14ac:dyDescent="0.25">
      <c r="A40" s="71"/>
      <c r="B40" s="73"/>
      <c r="C40" s="68"/>
      <c r="D40" s="34"/>
      <c r="E40" s="34"/>
      <c r="F40" s="62"/>
      <c r="K40" s="63"/>
      <c r="L40" s="74"/>
      <c r="M40" s="65"/>
      <c r="N40" s="66"/>
      <c r="O40" s="66"/>
      <c r="R40" s="69"/>
    </row>
    <row r="41" spans="1:18" ht="14.25" customHeight="1" x14ac:dyDescent="0.25">
      <c r="A41" s="71"/>
      <c r="B41" s="67" t="s">
        <v>157</v>
      </c>
      <c r="C41" s="68"/>
      <c r="D41" s="68"/>
      <c r="E41" s="62">
        <v>1000</v>
      </c>
      <c r="F41" s="62"/>
      <c r="K41" s="63"/>
      <c r="L41" s="64"/>
      <c r="M41" s="65"/>
      <c r="N41" s="66"/>
      <c r="O41" s="66"/>
    </row>
    <row r="42" spans="1:18" ht="8.4499999999999993" customHeight="1" x14ac:dyDescent="0.25">
      <c r="A42" s="71"/>
      <c r="B42" s="67"/>
      <c r="C42" s="71"/>
      <c r="D42" s="71"/>
      <c r="E42" s="68"/>
      <c r="F42" s="62"/>
      <c r="K42" s="63"/>
      <c r="L42" s="64"/>
      <c r="M42" s="65"/>
      <c r="N42" s="66"/>
      <c r="O42" s="66"/>
    </row>
    <row r="43" spans="1:18" ht="27.6" customHeight="1" x14ac:dyDescent="0.25">
      <c r="A43" s="71"/>
      <c r="B43" s="73" t="s">
        <v>158</v>
      </c>
      <c r="C43" s="34" t="s">
        <v>152</v>
      </c>
      <c r="D43" s="89">
        <v>0.1</v>
      </c>
      <c r="E43" s="87">
        <f>E41*0.1</f>
        <v>100</v>
      </c>
      <c r="F43" s="88">
        <f>E41+E43</f>
        <v>1100</v>
      </c>
      <c r="K43" s="63"/>
      <c r="L43" s="64"/>
      <c r="M43" s="65"/>
      <c r="N43" s="66"/>
      <c r="O43" s="66"/>
      <c r="R43" s="69"/>
    </row>
    <row r="44" spans="1:18" ht="14.25" customHeight="1" x14ac:dyDescent="0.25">
      <c r="A44" s="59"/>
      <c r="B44" s="60"/>
      <c r="C44" s="34"/>
      <c r="D44" s="61"/>
      <c r="E44" s="61"/>
      <c r="F44" s="62"/>
      <c r="K44" s="63"/>
      <c r="L44" s="64"/>
      <c r="M44" s="65"/>
      <c r="N44" s="66"/>
      <c r="O44" s="66"/>
    </row>
    <row r="45" spans="1:18" ht="6" customHeight="1" x14ac:dyDescent="0.25">
      <c r="A45" s="71"/>
      <c r="B45" s="73"/>
      <c r="C45" s="68"/>
      <c r="D45" s="34"/>
      <c r="E45" s="34"/>
      <c r="F45" s="62"/>
      <c r="K45" s="75"/>
      <c r="L45" s="75"/>
      <c r="M45" s="75"/>
      <c r="N45" s="76"/>
      <c r="O45" s="76"/>
    </row>
    <row r="46" spans="1:18" ht="9" customHeight="1" x14ac:dyDescent="0.25">
      <c r="B46" s="160" t="s">
        <v>159</v>
      </c>
      <c r="C46" s="161"/>
      <c r="D46" s="161"/>
      <c r="E46" s="162"/>
      <c r="F46" s="77"/>
      <c r="K46" s="78"/>
      <c r="L46" s="75"/>
      <c r="M46" s="75"/>
      <c r="N46" s="76"/>
      <c r="O46" s="79"/>
    </row>
    <row r="47" spans="1:18" x14ac:dyDescent="0.25">
      <c r="A47" s="82"/>
      <c r="B47" s="163"/>
      <c r="C47" s="164"/>
      <c r="D47" s="164"/>
      <c r="E47" s="165"/>
      <c r="F47" s="84">
        <f>SUM(F27:F44)</f>
        <v>19100</v>
      </c>
      <c r="K47" s="75"/>
      <c r="L47" s="75"/>
      <c r="M47" s="75"/>
      <c r="N47" s="76"/>
      <c r="O47" s="76"/>
    </row>
    <row r="48" spans="1:18" ht="7.15" customHeight="1" x14ac:dyDescent="0.25">
      <c r="A48" s="83"/>
      <c r="B48" s="166"/>
      <c r="C48" s="167"/>
      <c r="D48" s="167"/>
      <c r="E48" s="168"/>
      <c r="F48" s="80"/>
      <c r="N48" s="81"/>
      <c r="O48" s="76"/>
    </row>
    <row r="50" spans="2:6" x14ac:dyDescent="0.25">
      <c r="B50" s="169" t="s">
        <v>162</v>
      </c>
      <c r="C50" s="169"/>
      <c r="D50" s="169"/>
      <c r="E50" s="169"/>
      <c r="F50" s="169"/>
    </row>
    <row r="51" spans="2:6" ht="7.9" customHeight="1" x14ac:dyDescent="0.25">
      <c r="B51" s="85"/>
      <c r="C51" s="85"/>
      <c r="D51" s="85"/>
      <c r="E51" s="85"/>
    </row>
    <row r="52" spans="2:6" x14ac:dyDescent="0.25">
      <c r="B52" s="169" t="s">
        <v>163</v>
      </c>
      <c r="C52" s="169"/>
      <c r="D52" s="169"/>
      <c r="E52" s="85"/>
    </row>
    <row r="53" spans="2:6" x14ac:dyDescent="0.25">
      <c r="B53" s="32"/>
      <c r="C53" s="32"/>
      <c r="D53" s="32"/>
      <c r="E53" s="32"/>
    </row>
    <row r="54" spans="2:6" x14ac:dyDescent="0.25">
      <c r="B54" s="32" t="s">
        <v>164</v>
      </c>
      <c r="C54" s="32"/>
      <c r="D54" s="32"/>
      <c r="E54" s="32"/>
    </row>
    <row r="55" spans="2:6" x14ac:dyDescent="0.25">
      <c r="B55" s="32"/>
      <c r="C55" s="32"/>
      <c r="D55" s="32"/>
      <c r="E55" s="32"/>
    </row>
    <row r="56" spans="2:6" x14ac:dyDescent="0.25">
      <c r="B56" s="32" t="s">
        <v>165</v>
      </c>
      <c r="C56" s="32"/>
      <c r="D56" s="32"/>
      <c r="E56" s="32"/>
    </row>
    <row r="57" spans="2:6" x14ac:dyDescent="0.25">
      <c r="B57" s="32"/>
      <c r="C57" s="32"/>
      <c r="D57" s="32"/>
      <c r="E57" s="32"/>
    </row>
    <row r="58" spans="2:6" x14ac:dyDescent="0.25">
      <c r="B58" s="32" t="s">
        <v>166</v>
      </c>
      <c r="C58" s="32"/>
      <c r="D58" s="32"/>
      <c r="E58" s="32"/>
    </row>
    <row r="59" spans="2:6" x14ac:dyDescent="0.25">
      <c r="B59" s="32"/>
      <c r="C59" s="32"/>
      <c r="D59" s="32"/>
      <c r="E59" s="32"/>
    </row>
    <row r="60" spans="2:6" x14ac:dyDescent="0.25">
      <c r="B60" s="32" t="s">
        <v>167</v>
      </c>
      <c r="C60" s="32"/>
      <c r="D60" s="32"/>
      <c r="E60" s="32"/>
    </row>
    <row r="61" spans="2:6" x14ac:dyDescent="0.25">
      <c r="B61" s="32"/>
      <c r="C61" s="32"/>
      <c r="D61" s="32"/>
      <c r="E61" s="32"/>
    </row>
    <row r="62" spans="2:6" x14ac:dyDescent="0.25">
      <c r="B62" s="32" t="s">
        <v>168</v>
      </c>
      <c r="C62" s="32" t="s">
        <v>169</v>
      </c>
      <c r="D62" s="32"/>
      <c r="E62" s="32"/>
    </row>
    <row r="63" spans="2:6" x14ac:dyDescent="0.25">
      <c r="B63" s="32"/>
      <c r="C63" s="32"/>
      <c r="D63" s="32"/>
      <c r="E63" s="32"/>
    </row>
    <row r="64" spans="2:6" x14ac:dyDescent="0.25">
      <c r="C64" s="32"/>
      <c r="D64" s="32"/>
      <c r="E64" s="32"/>
    </row>
  </sheetData>
  <mergeCells count="3">
    <mergeCell ref="B46:E48"/>
    <mergeCell ref="B52:D52"/>
    <mergeCell ref="B50:F50"/>
  </mergeCells>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election activeCell="F8" sqref="F8"/>
    </sheetView>
  </sheetViews>
  <sheetFormatPr defaultRowHeight="15" x14ac:dyDescent="0.25"/>
  <cols>
    <col min="1" max="1" width="6.85546875" customWidth="1"/>
    <col min="2" max="2" width="35.28515625" customWidth="1"/>
    <col min="3" max="3" width="2.140625" customWidth="1"/>
    <col min="4" max="4" width="2.28515625" customWidth="1"/>
    <col min="6" max="6" width="9.28515625" bestFit="1" customWidth="1"/>
    <col min="8" max="8" width="9.28515625" bestFit="1" customWidth="1"/>
    <col min="10" max="10" width="9.28515625" bestFit="1" customWidth="1"/>
    <col min="12" max="12" width="9.28515625" bestFit="1" customWidth="1"/>
  </cols>
  <sheetData>
    <row r="1" spans="1:12" x14ac:dyDescent="0.25">
      <c r="A1" s="6" t="s">
        <v>174</v>
      </c>
    </row>
    <row r="3" spans="1:12" x14ac:dyDescent="0.25">
      <c r="A3" s="170" t="s">
        <v>170</v>
      </c>
      <c r="B3" s="170"/>
      <c r="C3" s="90"/>
    </row>
    <row r="4" spans="1:12" x14ac:dyDescent="0.25">
      <c r="B4" t="s">
        <v>171</v>
      </c>
      <c r="F4" s="49" t="s">
        <v>172</v>
      </c>
    </row>
    <row r="5" spans="1:12" x14ac:dyDescent="0.25">
      <c r="A5" s="21"/>
      <c r="B5" s="21"/>
      <c r="C5" s="21"/>
      <c r="E5" s="91"/>
      <c r="F5" s="91" t="s">
        <v>173</v>
      </c>
      <c r="G5" s="91"/>
      <c r="H5" s="91" t="s">
        <v>173</v>
      </c>
      <c r="I5" s="92"/>
      <c r="J5" s="92" t="s">
        <v>173</v>
      </c>
      <c r="K5" s="21"/>
      <c r="L5" s="91" t="s">
        <v>173</v>
      </c>
    </row>
    <row r="6" spans="1:12" x14ac:dyDescent="0.25">
      <c r="A6" s="21"/>
      <c r="B6" s="21"/>
      <c r="C6" s="21"/>
      <c r="E6" s="91"/>
      <c r="F6" s="91"/>
      <c r="G6" s="91"/>
      <c r="H6" s="91"/>
      <c r="I6" s="92"/>
      <c r="J6" s="92"/>
      <c r="K6" s="21"/>
      <c r="L6" s="91"/>
    </row>
    <row r="7" spans="1:12" x14ac:dyDescent="0.25">
      <c r="A7" s="21"/>
      <c r="B7" s="18" t="s">
        <v>32</v>
      </c>
      <c r="C7" s="21"/>
      <c r="E7" s="91"/>
      <c r="F7" s="91"/>
      <c r="G7" s="91"/>
      <c r="H7" s="91"/>
      <c r="I7" s="92"/>
      <c r="J7" s="92"/>
      <c r="K7" s="21"/>
      <c r="L7" s="91"/>
    </row>
    <row r="8" spans="1:12" x14ac:dyDescent="0.25">
      <c r="A8" s="21"/>
      <c r="B8" s="21" t="s">
        <v>56</v>
      </c>
      <c r="C8" s="21"/>
      <c r="E8" s="91"/>
      <c r="F8" s="105"/>
      <c r="G8" s="105"/>
      <c r="H8" s="105"/>
      <c r="I8" s="106"/>
      <c r="J8" s="106"/>
      <c r="K8" s="106"/>
      <c r="L8" s="105"/>
    </row>
    <row r="9" spans="1:12" x14ac:dyDescent="0.25">
      <c r="B9" s="21" t="s">
        <v>57</v>
      </c>
      <c r="F9" s="107"/>
      <c r="G9" s="107"/>
      <c r="H9" s="107"/>
      <c r="I9" s="107"/>
      <c r="J9" s="107"/>
      <c r="K9" s="107"/>
      <c r="L9" s="107"/>
    </row>
    <row r="10" spans="1:12" x14ac:dyDescent="0.25">
      <c r="B10" s="21" t="s">
        <v>58</v>
      </c>
      <c r="F10" s="107"/>
      <c r="G10" s="107"/>
      <c r="H10" s="107"/>
      <c r="I10" s="107"/>
      <c r="J10" s="107"/>
      <c r="K10" s="107"/>
      <c r="L10" s="107"/>
    </row>
    <row r="11" spans="1:12" x14ac:dyDescent="0.25">
      <c r="F11" s="107"/>
      <c r="G11" s="107"/>
      <c r="H11" s="107"/>
      <c r="I11" s="107"/>
      <c r="J11" s="107"/>
      <c r="K11" s="107"/>
      <c r="L11" s="107"/>
    </row>
    <row r="12" spans="1:12" x14ac:dyDescent="0.25">
      <c r="B12" s="11" t="s">
        <v>95</v>
      </c>
      <c r="F12" s="107"/>
      <c r="G12" s="107"/>
      <c r="H12" s="107"/>
      <c r="I12" s="107"/>
      <c r="J12" s="107"/>
      <c r="K12" s="107"/>
      <c r="L12" s="107"/>
    </row>
    <row r="13" spans="1:12" x14ac:dyDescent="0.25">
      <c r="B13" s="18"/>
      <c r="F13" s="107"/>
      <c r="G13" s="107"/>
      <c r="H13" s="107"/>
      <c r="I13" s="107"/>
      <c r="J13" s="107"/>
      <c r="K13" s="107"/>
      <c r="L13" s="107"/>
    </row>
    <row r="14" spans="1:12" x14ac:dyDescent="0.25">
      <c r="B14" s="11" t="s">
        <v>83</v>
      </c>
      <c r="F14" s="107"/>
      <c r="G14" s="107"/>
      <c r="H14" s="107"/>
      <c r="I14" s="107"/>
      <c r="J14" s="107"/>
      <c r="K14" s="107"/>
      <c r="L14" s="107"/>
    </row>
    <row r="15" spans="1:12" x14ac:dyDescent="0.25">
      <c r="B15" s="11"/>
      <c r="F15" s="107"/>
      <c r="G15" s="107"/>
      <c r="H15" s="107"/>
      <c r="I15" s="107"/>
      <c r="J15" s="107"/>
      <c r="K15" s="107"/>
      <c r="L15" s="107"/>
    </row>
    <row r="16" spans="1:12" x14ac:dyDescent="0.25">
      <c r="B16" s="46" t="s">
        <v>113</v>
      </c>
      <c r="F16" s="107"/>
      <c r="G16" s="107"/>
      <c r="H16" s="107"/>
      <c r="I16" s="107"/>
      <c r="J16" s="107"/>
      <c r="K16" s="107"/>
      <c r="L16" s="107"/>
    </row>
    <row r="17" spans="2:12" x14ac:dyDescent="0.25">
      <c r="B17" s="18"/>
      <c r="F17" s="107"/>
      <c r="G17" s="107"/>
      <c r="H17" s="107"/>
      <c r="I17" s="107"/>
      <c r="J17" s="107"/>
      <c r="K17" s="107"/>
      <c r="L17" s="107"/>
    </row>
    <row r="18" spans="2:12" ht="30" x14ac:dyDescent="0.25">
      <c r="B18" s="18" t="s">
        <v>96</v>
      </c>
      <c r="F18" s="107"/>
      <c r="G18" s="107"/>
      <c r="H18" s="107"/>
      <c r="I18" s="107"/>
      <c r="J18" s="107"/>
      <c r="K18" s="107"/>
      <c r="L18" s="107"/>
    </row>
    <row r="19" spans="2:12" x14ac:dyDescent="0.25">
      <c r="B19" s="18"/>
      <c r="F19" s="107"/>
      <c r="G19" s="107"/>
      <c r="H19" s="107"/>
      <c r="I19" s="107"/>
      <c r="J19" s="107"/>
      <c r="K19" s="107"/>
      <c r="L19" s="107"/>
    </row>
    <row r="20" spans="2:12" x14ac:dyDescent="0.25">
      <c r="B20" s="9"/>
    </row>
    <row r="21" spans="2:12" x14ac:dyDescent="0.25">
      <c r="B21" s="18"/>
      <c r="F21" s="99"/>
      <c r="H21" s="99"/>
      <c r="J21" s="99"/>
      <c r="L21" s="99"/>
    </row>
    <row r="22" spans="2:12" x14ac:dyDescent="0.25">
      <c r="B22" s="9"/>
      <c r="C22" s="32"/>
      <c r="E22" s="32" t="s">
        <v>84</v>
      </c>
      <c r="F22" s="41">
        <f>SUM(F6:F20)</f>
        <v>0</v>
      </c>
      <c r="G22" s="32" t="s">
        <v>84</v>
      </c>
      <c r="H22" s="41">
        <f>SUM(H6:H20)</f>
        <v>0</v>
      </c>
      <c r="I22" s="32" t="s">
        <v>84</v>
      </c>
      <c r="J22" s="41">
        <f>SUM(J6:J20)</f>
        <v>0</v>
      </c>
      <c r="K22" s="32" t="s">
        <v>84</v>
      </c>
      <c r="L22" s="41">
        <f>SUM(L6:L20)</f>
        <v>0</v>
      </c>
    </row>
    <row r="23" spans="2:12" x14ac:dyDescent="0.25">
      <c r="B23" s="9"/>
      <c r="C23" s="32"/>
      <c r="D23" s="32"/>
      <c r="E23" s="14"/>
      <c r="F23" s="41"/>
      <c r="G23" s="14"/>
      <c r="H23" s="41"/>
      <c r="I23" s="14"/>
      <c r="J23" s="41"/>
      <c r="K23" s="14"/>
      <c r="L23" s="41"/>
    </row>
    <row r="24" spans="2:12" x14ac:dyDescent="0.25">
      <c r="B24" s="9" t="s">
        <v>75</v>
      </c>
      <c r="C24" s="32"/>
      <c r="D24" s="32"/>
      <c r="E24" s="15" t="s">
        <v>161</v>
      </c>
      <c r="F24" s="17">
        <v>0</v>
      </c>
      <c r="G24" s="15" t="s">
        <v>161</v>
      </c>
      <c r="H24" s="17">
        <v>0</v>
      </c>
      <c r="I24" s="15" t="s">
        <v>161</v>
      </c>
      <c r="J24" s="17">
        <v>0</v>
      </c>
      <c r="K24" s="15" t="s">
        <v>161</v>
      </c>
      <c r="L24" s="17">
        <v>0</v>
      </c>
    </row>
    <row r="25" spans="2:12" x14ac:dyDescent="0.25">
      <c r="B25" s="10"/>
      <c r="C25" s="32"/>
      <c r="E25" s="48" t="s">
        <v>160</v>
      </c>
      <c r="F25" s="86">
        <f>SUM(F22:F24)</f>
        <v>0</v>
      </c>
      <c r="G25" s="48" t="s">
        <v>160</v>
      </c>
      <c r="H25" s="86">
        <f>SUM(H22:H24)</f>
        <v>0</v>
      </c>
      <c r="I25" s="48" t="s">
        <v>160</v>
      </c>
      <c r="J25" s="86">
        <f>SUM(J22:J24)</f>
        <v>0</v>
      </c>
      <c r="K25" s="48" t="s">
        <v>160</v>
      </c>
      <c r="L25" s="86">
        <f>SUM(L22:L24)</f>
        <v>0</v>
      </c>
    </row>
    <row r="27" spans="2:12" x14ac:dyDescent="0.25">
      <c r="B27" s="93" t="s">
        <v>150</v>
      </c>
      <c r="F27" s="14">
        <v>1000</v>
      </c>
      <c r="H27" s="14">
        <v>1000</v>
      </c>
      <c r="J27" s="14">
        <v>1000</v>
      </c>
      <c r="L27" s="14">
        <v>1000</v>
      </c>
    </row>
    <row r="28" spans="2:12" x14ac:dyDescent="0.25">
      <c r="B28" s="94"/>
      <c r="F28" s="14"/>
      <c r="H28" s="14"/>
      <c r="J28" s="14"/>
      <c r="L28" s="14"/>
    </row>
    <row r="29" spans="2:12" x14ac:dyDescent="0.25">
      <c r="B29" s="32" t="s">
        <v>151</v>
      </c>
      <c r="E29" s="14"/>
      <c r="F29" s="41"/>
      <c r="G29" s="14"/>
      <c r="H29" s="41"/>
      <c r="I29" s="14"/>
      <c r="J29" s="41"/>
      <c r="K29" s="14"/>
      <c r="L29" s="14"/>
    </row>
    <row r="30" spans="2:12" x14ac:dyDescent="0.25">
      <c r="B30" s="95"/>
      <c r="E30" s="15" t="s">
        <v>161</v>
      </c>
      <c r="F30" s="41">
        <v>0</v>
      </c>
      <c r="G30" s="98" t="s">
        <v>161</v>
      </c>
      <c r="H30" s="41">
        <v>0</v>
      </c>
      <c r="I30" s="98" t="s">
        <v>161</v>
      </c>
      <c r="J30" s="41">
        <v>0</v>
      </c>
      <c r="K30" s="15" t="s">
        <v>161</v>
      </c>
      <c r="L30" s="14"/>
    </row>
    <row r="31" spans="2:12" x14ac:dyDescent="0.25">
      <c r="B31" s="93" t="s">
        <v>153</v>
      </c>
      <c r="F31" s="41">
        <v>5000</v>
      </c>
      <c r="G31" s="32"/>
      <c r="H31" s="41">
        <v>5000</v>
      </c>
      <c r="I31" s="32"/>
      <c r="J31" s="41">
        <v>5000</v>
      </c>
      <c r="L31" s="14">
        <v>5000</v>
      </c>
    </row>
    <row r="32" spans="2:12" x14ac:dyDescent="0.25">
      <c r="B32" s="93"/>
      <c r="F32" s="41"/>
      <c r="G32" s="32"/>
      <c r="H32" s="41"/>
      <c r="I32" s="32"/>
      <c r="J32" s="41"/>
      <c r="L32" s="14"/>
    </row>
    <row r="33" spans="2:12" ht="60" x14ac:dyDescent="0.25">
      <c r="B33" s="96" t="s">
        <v>154</v>
      </c>
      <c r="E33" s="53" t="s">
        <v>161</v>
      </c>
      <c r="F33" s="100">
        <v>0</v>
      </c>
      <c r="G33" s="101" t="s">
        <v>161</v>
      </c>
      <c r="H33" s="100">
        <v>0</v>
      </c>
      <c r="I33" s="101" t="s">
        <v>161</v>
      </c>
      <c r="J33" s="100">
        <v>0</v>
      </c>
      <c r="K33" s="53" t="s">
        <v>161</v>
      </c>
      <c r="L33" s="51"/>
    </row>
    <row r="34" spans="2:12" x14ac:dyDescent="0.25">
      <c r="B34" s="95"/>
      <c r="L34" s="14"/>
    </row>
    <row r="35" spans="2:12" x14ac:dyDescent="0.25">
      <c r="B35" s="93" t="s">
        <v>155</v>
      </c>
      <c r="F35" s="41">
        <v>1000</v>
      </c>
      <c r="G35" s="32"/>
      <c r="H35" s="41">
        <v>1000</v>
      </c>
      <c r="I35" s="32"/>
      <c r="J35" s="41">
        <v>1000</v>
      </c>
      <c r="L35" s="14">
        <v>1000</v>
      </c>
    </row>
    <row r="36" spans="2:12" x14ac:dyDescent="0.25">
      <c r="B36" s="93"/>
      <c r="F36" s="41"/>
      <c r="G36" s="32"/>
      <c r="H36" s="41"/>
      <c r="I36" s="32"/>
      <c r="J36" s="41"/>
      <c r="L36" s="14"/>
    </row>
    <row r="37" spans="2:12" ht="30" x14ac:dyDescent="0.25">
      <c r="B37" s="97" t="s">
        <v>156</v>
      </c>
      <c r="E37" s="15" t="s">
        <v>161</v>
      </c>
      <c r="F37" s="41">
        <v>0</v>
      </c>
      <c r="G37" s="98" t="s">
        <v>161</v>
      </c>
      <c r="H37" s="41">
        <v>0</v>
      </c>
      <c r="I37" s="98" t="s">
        <v>161</v>
      </c>
      <c r="J37" s="41">
        <v>0</v>
      </c>
      <c r="K37" s="15" t="s">
        <v>161</v>
      </c>
      <c r="L37" s="14"/>
    </row>
    <row r="38" spans="2:12" x14ac:dyDescent="0.25">
      <c r="B38" s="97"/>
      <c r="L38" s="14"/>
    </row>
    <row r="39" spans="2:12" x14ac:dyDescent="0.25">
      <c r="B39" s="93" t="s">
        <v>157</v>
      </c>
      <c r="F39" s="41">
        <v>1000</v>
      </c>
      <c r="G39" s="32"/>
      <c r="H39" s="41">
        <v>1000</v>
      </c>
      <c r="I39" s="32"/>
      <c r="J39" s="41">
        <v>1000</v>
      </c>
      <c r="L39" s="14">
        <v>1000</v>
      </c>
    </row>
    <row r="40" spans="2:12" x14ac:dyDescent="0.25">
      <c r="B40" s="93"/>
      <c r="F40" s="41"/>
      <c r="G40" s="32"/>
      <c r="H40" s="41"/>
      <c r="I40" s="32"/>
      <c r="J40" s="41"/>
      <c r="L40" s="14"/>
    </row>
    <row r="41" spans="2:12" ht="30" x14ac:dyDescent="0.25">
      <c r="B41" s="97" t="s">
        <v>158</v>
      </c>
      <c r="E41" s="15" t="s">
        <v>161</v>
      </c>
      <c r="F41" s="17">
        <v>0</v>
      </c>
      <c r="G41" s="15" t="s">
        <v>161</v>
      </c>
      <c r="H41" s="17">
        <v>0</v>
      </c>
      <c r="I41" s="15" t="s">
        <v>161</v>
      </c>
      <c r="J41" s="17">
        <v>0</v>
      </c>
      <c r="K41" s="15" t="s">
        <v>161</v>
      </c>
      <c r="L41" s="99"/>
    </row>
    <row r="42" spans="2:12" x14ac:dyDescent="0.25">
      <c r="B42" s="97"/>
      <c r="E42" s="15"/>
      <c r="F42" s="41"/>
      <c r="G42" s="15"/>
      <c r="H42" s="41"/>
      <c r="I42" s="15"/>
      <c r="J42" s="41"/>
      <c r="K42" s="15"/>
      <c r="L42" s="32"/>
    </row>
    <row r="43" spans="2:12" x14ac:dyDescent="0.25">
      <c r="B43" s="10" t="s">
        <v>178</v>
      </c>
      <c r="E43" s="15"/>
      <c r="F43" s="41">
        <f>SUM(F25:F41)</f>
        <v>8000</v>
      </c>
      <c r="G43" s="41"/>
      <c r="H43" s="41">
        <f t="shared" ref="H43:L43" si="0">SUM(H25:H41)</f>
        <v>8000</v>
      </c>
      <c r="I43" s="41"/>
      <c r="J43" s="41">
        <f t="shared" si="0"/>
        <v>8000</v>
      </c>
      <c r="K43" s="41"/>
      <c r="L43" s="41">
        <f t="shared" si="0"/>
        <v>8000</v>
      </c>
    </row>
    <row r="45" spans="2:12" x14ac:dyDescent="0.25">
      <c r="B45" s="10" t="s">
        <v>175</v>
      </c>
      <c r="E45" s="41"/>
      <c r="F45" s="41"/>
      <c r="G45" s="41"/>
      <c r="H45" s="41"/>
      <c r="I45" s="41"/>
      <c r="J45" s="41"/>
      <c r="K45" s="5"/>
      <c r="L45" s="41"/>
    </row>
    <row r="46" spans="2:12" x14ac:dyDescent="0.25">
      <c r="B46" s="10"/>
      <c r="E46" s="41"/>
      <c r="F46" s="41"/>
      <c r="G46" s="41"/>
      <c r="H46" s="41"/>
      <c r="I46" s="41"/>
      <c r="J46" s="41"/>
      <c r="K46" s="5"/>
      <c r="L46" s="41"/>
    </row>
    <row r="47" spans="2:12" x14ac:dyDescent="0.25">
      <c r="B47" s="10"/>
      <c r="E47" s="41"/>
      <c r="F47" s="41"/>
      <c r="G47" s="41"/>
      <c r="H47" s="41"/>
      <c r="I47" s="41"/>
      <c r="J47" s="41"/>
      <c r="K47" s="5"/>
      <c r="L47" s="41"/>
    </row>
    <row r="48" spans="2:12" x14ac:dyDescent="0.25">
      <c r="B48" s="10"/>
      <c r="E48" s="41"/>
      <c r="F48" s="41"/>
      <c r="G48" s="41"/>
      <c r="H48" s="41"/>
      <c r="I48" s="41"/>
      <c r="J48" s="41"/>
      <c r="K48" s="5"/>
      <c r="L48" s="102"/>
    </row>
    <row r="49" spans="2:12" x14ac:dyDescent="0.25">
      <c r="B49" s="10"/>
      <c r="E49" s="41"/>
      <c r="F49" s="41"/>
      <c r="G49" s="41"/>
      <c r="H49" s="41"/>
      <c r="I49" s="41"/>
      <c r="J49" s="41"/>
      <c r="K49" s="5"/>
      <c r="L49" s="41"/>
    </row>
    <row r="50" spans="2:12" x14ac:dyDescent="0.25">
      <c r="B50" s="10" t="s">
        <v>176</v>
      </c>
      <c r="E50" s="41"/>
      <c r="F50" s="103">
        <f>SUM(F41:F48)</f>
        <v>8000</v>
      </c>
      <c r="G50" s="104"/>
      <c r="H50" s="103">
        <f>SUM(H41:H48)</f>
        <v>8000</v>
      </c>
      <c r="I50" s="104"/>
      <c r="J50" s="103">
        <f>SUM(J41:J48)</f>
        <v>8000</v>
      </c>
      <c r="K50" s="26"/>
      <c r="L50" s="103">
        <f>SUM(L41:L48)</f>
        <v>8000</v>
      </c>
    </row>
    <row r="51" spans="2:12" x14ac:dyDescent="0.25">
      <c r="B51" s="9"/>
    </row>
    <row r="52" spans="2:12" x14ac:dyDescent="0.25">
      <c r="B52" s="10" t="s">
        <v>177</v>
      </c>
      <c r="D52" s="5"/>
      <c r="F52" s="6"/>
      <c r="G52" s="6"/>
      <c r="H52" s="26"/>
      <c r="I52" s="26"/>
      <c r="J52" s="26"/>
      <c r="K52" s="6"/>
      <c r="L52" s="6"/>
    </row>
  </sheetData>
  <mergeCells count="1">
    <mergeCell ref="A3: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tabSelected="1" topLeftCell="A44" workbookViewId="0">
      <selection activeCell="F49" sqref="F49"/>
    </sheetView>
  </sheetViews>
  <sheetFormatPr defaultRowHeight="15" x14ac:dyDescent="0.25"/>
  <cols>
    <col min="1" max="1" width="6" style="107" customWidth="1"/>
    <col min="2" max="2" width="60" style="107" customWidth="1"/>
    <col min="3" max="3" width="2.7109375" style="107" customWidth="1"/>
    <col min="4" max="4" width="30.7109375" style="107" customWidth="1"/>
    <col min="5" max="5" width="2.42578125" style="107" customWidth="1"/>
    <col min="6" max="8" width="8.85546875" style="147"/>
    <col min="9" max="9" width="21.85546875" style="11" customWidth="1"/>
    <col min="10" max="11" width="9.140625" style="107"/>
    <col min="12" max="12" width="8.85546875" style="147"/>
    <col min="13" max="13" width="9.140625" style="107"/>
    <col min="14" max="14" width="17.85546875" style="107" customWidth="1"/>
    <col min="15" max="16" width="9.140625" style="107"/>
    <col min="17" max="17" width="8.85546875" style="147"/>
    <col min="18" max="18" width="9.140625" style="107"/>
    <col min="19" max="19" width="17.85546875" style="107" customWidth="1"/>
    <col min="20" max="21" width="9.140625" style="107"/>
    <col min="22" max="22" width="8.85546875" style="147"/>
    <col min="23" max="23" width="9.140625" style="107"/>
    <col min="24" max="24" width="17.7109375" style="107" customWidth="1"/>
    <col min="25" max="16384" width="9.140625" style="107"/>
  </cols>
  <sheetData>
    <row r="1" spans="1:24" s="142" customFormat="1" x14ac:dyDescent="0.25">
      <c r="A1" s="108" t="s">
        <v>187</v>
      </c>
      <c r="B1" s="137"/>
      <c r="C1" s="138"/>
      <c r="D1" s="138"/>
      <c r="E1" s="108"/>
      <c r="F1" s="139"/>
      <c r="G1" s="140"/>
      <c r="H1" s="140"/>
      <c r="I1" s="141"/>
      <c r="K1" s="139"/>
      <c r="L1" s="140"/>
      <c r="P1" s="139"/>
      <c r="Q1" s="140"/>
      <c r="R1" s="138"/>
      <c r="S1" s="141"/>
      <c r="U1" s="139"/>
      <c r="V1" s="140"/>
      <c r="W1" s="138"/>
      <c r="X1" s="141"/>
    </row>
    <row r="2" spans="1:24" s="142" customFormat="1" x14ac:dyDescent="0.25">
      <c r="A2" s="138"/>
      <c r="B2" s="137"/>
      <c r="C2" s="138"/>
      <c r="D2" s="138"/>
      <c r="F2" s="139"/>
      <c r="G2" s="140"/>
      <c r="H2" s="140"/>
      <c r="I2" s="141"/>
      <c r="K2" s="139"/>
      <c r="L2" s="140"/>
      <c r="P2" s="139"/>
      <c r="Q2" s="140"/>
      <c r="R2" s="138"/>
      <c r="S2" s="141"/>
      <c r="U2" s="139"/>
      <c r="V2" s="140"/>
      <c r="W2" s="138"/>
      <c r="X2" s="141"/>
    </row>
    <row r="3" spans="1:24" s="138" customFormat="1" x14ac:dyDescent="0.25">
      <c r="A3" s="111" t="s">
        <v>179</v>
      </c>
      <c r="B3" s="137"/>
      <c r="D3" s="143" t="s">
        <v>180</v>
      </c>
      <c r="F3" s="140"/>
      <c r="G3" s="140"/>
      <c r="H3" s="140"/>
      <c r="I3" s="144"/>
      <c r="K3" s="140"/>
      <c r="L3" s="140"/>
      <c r="P3" s="140"/>
      <c r="Q3" s="140"/>
      <c r="S3" s="144"/>
      <c r="U3" s="140"/>
      <c r="V3" s="140"/>
      <c r="X3" s="144"/>
    </row>
    <row r="4" spans="1:24" s="138" customFormat="1" ht="15.75" thickBot="1" x14ac:dyDescent="0.3">
      <c r="A4" s="111"/>
      <c r="B4" s="137"/>
      <c r="D4" s="145"/>
      <c r="F4" s="112" t="s">
        <v>221</v>
      </c>
      <c r="G4" s="140"/>
      <c r="H4" s="140"/>
      <c r="I4" s="144"/>
      <c r="K4" s="112" t="s">
        <v>173</v>
      </c>
      <c r="L4" s="140"/>
      <c r="P4" s="112" t="s">
        <v>173</v>
      </c>
      <c r="Q4" s="140"/>
      <c r="S4" s="144"/>
      <c r="U4" s="113" t="s">
        <v>173</v>
      </c>
      <c r="V4" s="140"/>
      <c r="X4" s="144"/>
    </row>
    <row r="5" spans="1:24" s="138" customFormat="1" x14ac:dyDescent="0.25">
      <c r="A5" s="111"/>
      <c r="B5" s="114" t="s">
        <v>181</v>
      </c>
      <c r="C5" s="115"/>
      <c r="D5" s="116" t="s">
        <v>182</v>
      </c>
      <c r="F5" s="135" t="s">
        <v>183</v>
      </c>
      <c r="G5" s="173" t="s">
        <v>184</v>
      </c>
      <c r="H5" s="175" t="s">
        <v>53</v>
      </c>
      <c r="I5" s="177" t="s">
        <v>185</v>
      </c>
      <c r="J5" s="117"/>
      <c r="K5" s="118" t="s">
        <v>183</v>
      </c>
      <c r="L5" s="173" t="s">
        <v>184</v>
      </c>
      <c r="M5" s="175" t="s">
        <v>53</v>
      </c>
      <c r="N5" s="179" t="s">
        <v>185</v>
      </c>
      <c r="P5" s="118" t="s">
        <v>183</v>
      </c>
      <c r="Q5" s="173" t="s">
        <v>184</v>
      </c>
      <c r="R5" s="175" t="s">
        <v>53</v>
      </c>
      <c r="S5" s="171" t="s">
        <v>185</v>
      </c>
      <c r="U5" s="118" t="s">
        <v>183</v>
      </c>
      <c r="V5" s="173" t="s">
        <v>184</v>
      </c>
      <c r="W5" s="175" t="s">
        <v>53</v>
      </c>
      <c r="X5" s="171" t="s">
        <v>185</v>
      </c>
    </row>
    <row r="6" spans="1:24" s="138" customFormat="1" x14ac:dyDescent="0.25">
      <c r="B6" s="137"/>
      <c r="F6" s="136" t="s">
        <v>186</v>
      </c>
      <c r="G6" s="174"/>
      <c r="H6" s="176"/>
      <c r="I6" s="178"/>
      <c r="J6" s="117"/>
      <c r="K6" s="119" t="s">
        <v>186</v>
      </c>
      <c r="L6" s="174"/>
      <c r="M6" s="176"/>
      <c r="N6" s="180"/>
      <c r="P6" s="119" t="s">
        <v>186</v>
      </c>
      <c r="Q6" s="174"/>
      <c r="R6" s="176"/>
      <c r="S6" s="172"/>
      <c r="U6" s="119" t="s">
        <v>186</v>
      </c>
      <c r="V6" s="174"/>
      <c r="W6" s="176"/>
      <c r="X6" s="172"/>
    </row>
    <row r="8" spans="1:24" ht="180" x14ac:dyDescent="0.25">
      <c r="A8" s="140">
        <v>1</v>
      </c>
      <c r="B8" s="146" t="s">
        <v>188</v>
      </c>
      <c r="F8" s="147">
        <v>4</v>
      </c>
      <c r="G8" s="147">
        <v>3</v>
      </c>
      <c r="H8" s="147">
        <f>F8*G8</f>
        <v>12</v>
      </c>
      <c r="I8" s="110" t="s">
        <v>220</v>
      </c>
      <c r="L8" s="147">
        <v>3</v>
      </c>
      <c r="M8" s="147">
        <f>K8*L8</f>
        <v>0</v>
      </c>
      <c r="Q8" s="147">
        <v>3</v>
      </c>
      <c r="R8" s="147">
        <f>P8*Q8</f>
        <v>0</v>
      </c>
      <c r="V8" s="147">
        <v>3</v>
      </c>
      <c r="W8" s="147">
        <f>U8*V8</f>
        <v>0</v>
      </c>
    </row>
    <row r="9" spans="1:24" x14ac:dyDescent="0.25">
      <c r="A9" s="140"/>
      <c r="B9" s="137"/>
      <c r="M9" s="147"/>
      <c r="R9" s="147"/>
      <c r="W9" s="147"/>
    </row>
    <row r="10" spans="1:24" ht="90" x14ac:dyDescent="0.25">
      <c r="A10" s="140">
        <v>2</v>
      </c>
      <c r="B10" s="146" t="s">
        <v>189</v>
      </c>
      <c r="F10" s="109">
        <v>5</v>
      </c>
      <c r="G10" s="147">
        <v>3</v>
      </c>
      <c r="H10" s="147">
        <f t="shared" ref="H10:H50" si="0">F10*G10</f>
        <v>15</v>
      </c>
      <c r="I10" s="110" t="s">
        <v>222</v>
      </c>
      <c r="L10" s="147">
        <v>3</v>
      </c>
      <c r="M10" s="147">
        <f t="shared" ref="M10:M50" si="1">K10*L10</f>
        <v>0</v>
      </c>
      <c r="Q10" s="147">
        <v>3</v>
      </c>
      <c r="R10" s="147">
        <f t="shared" ref="R10:R50" si="2">P10*Q10</f>
        <v>0</v>
      </c>
      <c r="V10" s="147">
        <v>3</v>
      </c>
      <c r="W10" s="147">
        <f t="shared" ref="W10:W50" si="3">U10*V10</f>
        <v>0</v>
      </c>
    </row>
    <row r="11" spans="1:24" x14ac:dyDescent="0.25">
      <c r="A11" s="140"/>
      <c r="B11" s="137"/>
      <c r="F11" s="109"/>
      <c r="I11" s="110"/>
      <c r="M11" s="147"/>
      <c r="R11" s="147"/>
      <c r="W11" s="147"/>
    </row>
    <row r="12" spans="1:24" ht="105" x14ac:dyDescent="0.25">
      <c r="A12" s="140">
        <v>3</v>
      </c>
      <c r="B12" s="148" t="s">
        <v>190</v>
      </c>
      <c r="F12" s="109">
        <v>4</v>
      </c>
      <c r="G12" s="147">
        <v>5</v>
      </c>
      <c r="H12" s="147">
        <f t="shared" si="0"/>
        <v>20</v>
      </c>
      <c r="I12" s="110" t="s">
        <v>223</v>
      </c>
      <c r="L12" s="147">
        <v>5</v>
      </c>
      <c r="M12" s="147">
        <f t="shared" si="1"/>
        <v>0</v>
      </c>
      <c r="Q12" s="147">
        <v>5</v>
      </c>
      <c r="R12" s="147">
        <f t="shared" si="2"/>
        <v>0</v>
      </c>
      <c r="V12" s="147">
        <v>5</v>
      </c>
      <c r="W12" s="147">
        <f t="shared" si="3"/>
        <v>0</v>
      </c>
    </row>
    <row r="13" spans="1:24" x14ac:dyDescent="0.25">
      <c r="A13" s="140"/>
      <c r="B13" s="120"/>
      <c r="F13" s="109"/>
      <c r="M13" s="147"/>
      <c r="R13" s="147"/>
      <c r="W13" s="147"/>
    </row>
    <row r="14" spans="1:24" ht="45" x14ac:dyDescent="0.25">
      <c r="A14" s="140">
        <v>4</v>
      </c>
      <c r="B14" s="149" t="s">
        <v>191</v>
      </c>
      <c r="F14" s="109">
        <v>5</v>
      </c>
      <c r="G14" s="147">
        <v>5</v>
      </c>
      <c r="H14" s="147">
        <f t="shared" si="0"/>
        <v>25</v>
      </c>
      <c r="I14" s="110" t="s">
        <v>224</v>
      </c>
      <c r="L14" s="147">
        <v>5</v>
      </c>
      <c r="M14" s="147">
        <f t="shared" si="1"/>
        <v>0</v>
      </c>
      <c r="Q14" s="147">
        <v>5</v>
      </c>
      <c r="R14" s="147">
        <f t="shared" si="2"/>
        <v>0</v>
      </c>
      <c r="V14" s="147">
        <v>5</v>
      </c>
      <c r="W14" s="147">
        <f t="shared" si="3"/>
        <v>0</v>
      </c>
    </row>
    <row r="15" spans="1:24" x14ac:dyDescent="0.25">
      <c r="A15" s="140"/>
      <c r="B15" s="137"/>
      <c r="F15" s="109"/>
      <c r="M15" s="147"/>
      <c r="R15" s="147"/>
      <c r="W15" s="147"/>
    </row>
    <row r="16" spans="1:24" ht="45" x14ac:dyDescent="0.25">
      <c r="A16" s="140">
        <v>5</v>
      </c>
      <c r="B16" s="121" t="s">
        <v>192</v>
      </c>
      <c r="F16" s="109">
        <v>5</v>
      </c>
      <c r="G16" s="147">
        <v>3</v>
      </c>
      <c r="H16" s="147">
        <f t="shared" si="0"/>
        <v>15</v>
      </c>
      <c r="I16" s="110" t="s">
        <v>225</v>
      </c>
      <c r="L16" s="147">
        <v>3</v>
      </c>
      <c r="M16" s="147">
        <f t="shared" si="1"/>
        <v>0</v>
      </c>
      <c r="Q16" s="147">
        <v>3</v>
      </c>
      <c r="R16" s="147">
        <f t="shared" si="2"/>
        <v>0</v>
      </c>
      <c r="V16" s="147">
        <v>3</v>
      </c>
      <c r="W16" s="147">
        <f t="shared" si="3"/>
        <v>0</v>
      </c>
    </row>
    <row r="17" spans="1:23" x14ac:dyDescent="0.25">
      <c r="A17" s="140"/>
      <c r="B17" s="137"/>
      <c r="F17" s="109"/>
      <c r="M17" s="147"/>
      <c r="R17" s="147"/>
      <c r="W17" s="147"/>
    </row>
    <row r="18" spans="1:23" ht="120" x14ac:dyDescent="0.25">
      <c r="A18" s="140">
        <v>6</v>
      </c>
      <c r="B18" s="121" t="s">
        <v>193</v>
      </c>
      <c r="F18" s="109">
        <v>5</v>
      </c>
      <c r="G18" s="147">
        <v>5</v>
      </c>
      <c r="H18" s="147">
        <f t="shared" si="0"/>
        <v>25</v>
      </c>
      <c r="I18" s="110" t="s">
        <v>226</v>
      </c>
      <c r="L18" s="147">
        <v>5</v>
      </c>
      <c r="M18" s="147">
        <f t="shared" si="1"/>
        <v>0</v>
      </c>
      <c r="Q18" s="147">
        <v>5</v>
      </c>
      <c r="R18" s="147">
        <f t="shared" si="2"/>
        <v>0</v>
      </c>
      <c r="V18" s="147">
        <v>5</v>
      </c>
      <c r="W18" s="147">
        <f t="shared" si="3"/>
        <v>0</v>
      </c>
    </row>
    <row r="19" spans="1:23" x14ac:dyDescent="0.25">
      <c r="A19" s="140"/>
      <c r="B19" s="137"/>
      <c r="F19" s="109"/>
      <c r="I19" s="110"/>
      <c r="M19" s="147"/>
      <c r="R19" s="147"/>
      <c r="W19" s="147"/>
    </row>
    <row r="20" spans="1:23" ht="60" x14ac:dyDescent="0.25">
      <c r="A20" s="140">
        <v>7</v>
      </c>
      <c r="B20" s="121" t="s">
        <v>194</v>
      </c>
      <c r="F20" s="109">
        <v>3</v>
      </c>
      <c r="G20" s="147">
        <v>4</v>
      </c>
      <c r="H20" s="147">
        <f t="shared" si="0"/>
        <v>12</v>
      </c>
      <c r="I20" s="110" t="s">
        <v>227</v>
      </c>
      <c r="L20" s="147">
        <v>4</v>
      </c>
      <c r="M20" s="147">
        <f t="shared" si="1"/>
        <v>0</v>
      </c>
      <c r="Q20" s="147">
        <v>4</v>
      </c>
      <c r="R20" s="147">
        <f t="shared" si="2"/>
        <v>0</v>
      </c>
      <c r="V20" s="147">
        <v>4</v>
      </c>
      <c r="W20" s="147">
        <f t="shared" si="3"/>
        <v>0</v>
      </c>
    </row>
    <row r="21" spans="1:23" x14ac:dyDescent="0.25">
      <c r="A21" s="140"/>
      <c r="B21" s="137"/>
      <c r="F21" s="109"/>
      <c r="M21" s="147"/>
      <c r="R21" s="147"/>
      <c r="W21" s="147"/>
    </row>
    <row r="22" spans="1:23" ht="90" x14ac:dyDescent="0.25">
      <c r="A22" s="140">
        <v>8</v>
      </c>
      <c r="B22" s="121" t="s">
        <v>195</v>
      </c>
      <c r="F22" s="109">
        <v>4</v>
      </c>
      <c r="G22" s="147">
        <v>3</v>
      </c>
      <c r="H22" s="147">
        <f t="shared" si="0"/>
        <v>12</v>
      </c>
      <c r="I22" s="110" t="s">
        <v>228</v>
      </c>
      <c r="L22" s="147">
        <v>3</v>
      </c>
      <c r="M22" s="147">
        <f t="shared" si="1"/>
        <v>0</v>
      </c>
      <c r="Q22" s="147">
        <v>3</v>
      </c>
      <c r="R22" s="147">
        <f t="shared" si="2"/>
        <v>0</v>
      </c>
      <c r="V22" s="147">
        <v>3</v>
      </c>
      <c r="W22" s="147">
        <f t="shared" si="3"/>
        <v>0</v>
      </c>
    </row>
    <row r="23" spans="1:23" x14ac:dyDescent="0.25">
      <c r="A23" s="140"/>
      <c r="B23" s="150"/>
      <c r="F23" s="109"/>
      <c r="I23" s="110"/>
      <c r="M23" s="147"/>
      <c r="R23" s="147"/>
      <c r="W23" s="147"/>
    </row>
    <row r="24" spans="1:23" ht="120" x14ac:dyDescent="0.25">
      <c r="A24" s="140">
        <v>9</v>
      </c>
      <c r="B24" s="149" t="s">
        <v>196</v>
      </c>
      <c r="F24" s="109">
        <v>4</v>
      </c>
      <c r="G24" s="147">
        <v>4</v>
      </c>
      <c r="H24" s="147">
        <f t="shared" si="0"/>
        <v>16</v>
      </c>
      <c r="I24" s="110" t="s">
        <v>228</v>
      </c>
      <c r="L24" s="147">
        <v>4</v>
      </c>
      <c r="M24" s="147">
        <f t="shared" si="1"/>
        <v>0</v>
      </c>
      <c r="Q24" s="147">
        <v>4</v>
      </c>
      <c r="R24" s="147">
        <f t="shared" si="2"/>
        <v>0</v>
      </c>
      <c r="V24" s="147">
        <v>4</v>
      </c>
      <c r="W24" s="147">
        <f t="shared" si="3"/>
        <v>0</v>
      </c>
    </row>
    <row r="25" spans="1:23" x14ac:dyDescent="0.25">
      <c r="A25" s="140"/>
      <c r="B25" s="149"/>
      <c r="F25" s="109"/>
      <c r="I25" s="110"/>
      <c r="M25" s="147"/>
      <c r="R25" s="147"/>
      <c r="W25" s="147"/>
    </row>
    <row r="26" spans="1:23" ht="120" x14ac:dyDescent="0.25">
      <c r="A26" s="140">
        <v>10</v>
      </c>
      <c r="B26" s="121" t="s">
        <v>197</v>
      </c>
      <c r="F26" s="109">
        <v>4</v>
      </c>
      <c r="G26" s="147">
        <v>4</v>
      </c>
      <c r="H26" s="147">
        <f t="shared" si="0"/>
        <v>16</v>
      </c>
      <c r="I26" s="110" t="s">
        <v>229</v>
      </c>
      <c r="L26" s="147">
        <v>4</v>
      </c>
      <c r="M26" s="147">
        <f t="shared" si="1"/>
        <v>0</v>
      </c>
      <c r="Q26" s="147">
        <v>4</v>
      </c>
      <c r="R26" s="147">
        <f t="shared" si="2"/>
        <v>0</v>
      </c>
      <c r="V26" s="147">
        <v>4</v>
      </c>
      <c r="W26" s="147">
        <f t="shared" si="3"/>
        <v>0</v>
      </c>
    </row>
    <row r="27" spans="1:23" x14ac:dyDescent="0.25">
      <c r="A27" s="140"/>
      <c r="B27" s="150"/>
      <c r="F27" s="109"/>
      <c r="I27" s="110"/>
      <c r="M27" s="147"/>
      <c r="R27" s="147"/>
      <c r="W27" s="147"/>
    </row>
    <row r="28" spans="1:23" ht="60" x14ac:dyDescent="0.25">
      <c r="A28" s="140">
        <v>11</v>
      </c>
      <c r="B28" s="121" t="s">
        <v>198</v>
      </c>
      <c r="F28" s="109">
        <v>4</v>
      </c>
      <c r="G28" s="147">
        <v>4</v>
      </c>
      <c r="H28" s="147">
        <f t="shared" si="0"/>
        <v>16</v>
      </c>
      <c r="I28" s="110" t="s">
        <v>230</v>
      </c>
      <c r="L28" s="147">
        <v>4</v>
      </c>
      <c r="M28" s="147">
        <f t="shared" si="1"/>
        <v>0</v>
      </c>
      <c r="Q28" s="147">
        <v>4</v>
      </c>
      <c r="R28" s="147">
        <f t="shared" si="2"/>
        <v>0</v>
      </c>
      <c r="V28" s="147">
        <v>4</v>
      </c>
      <c r="W28" s="147">
        <f t="shared" si="3"/>
        <v>0</v>
      </c>
    </row>
    <row r="29" spans="1:23" x14ac:dyDescent="0.25">
      <c r="A29" s="140"/>
      <c r="B29" s="150"/>
      <c r="F29" s="109"/>
      <c r="I29" s="110"/>
      <c r="M29" s="147"/>
      <c r="R29" s="147"/>
      <c r="W29" s="147"/>
    </row>
    <row r="30" spans="1:23" ht="45" x14ac:dyDescent="0.25">
      <c r="A30" s="140">
        <v>12</v>
      </c>
      <c r="B30" s="121" t="s">
        <v>199</v>
      </c>
      <c r="F30" s="109">
        <v>5</v>
      </c>
      <c r="G30" s="147">
        <v>3</v>
      </c>
      <c r="H30" s="147">
        <f t="shared" si="0"/>
        <v>15</v>
      </c>
      <c r="I30" s="110"/>
      <c r="L30" s="147">
        <v>3</v>
      </c>
      <c r="M30" s="147">
        <f t="shared" si="1"/>
        <v>0</v>
      </c>
      <c r="Q30" s="147">
        <v>3</v>
      </c>
      <c r="R30" s="147">
        <f t="shared" si="2"/>
        <v>0</v>
      </c>
      <c r="V30" s="147">
        <v>3</v>
      </c>
      <c r="W30" s="147">
        <f t="shared" si="3"/>
        <v>0</v>
      </c>
    </row>
    <row r="31" spans="1:23" x14ac:dyDescent="0.25">
      <c r="A31" s="140"/>
      <c r="B31" s="150"/>
      <c r="F31" s="109"/>
      <c r="I31" s="110"/>
      <c r="M31" s="147"/>
      <c r="R31" s="147"/>
      <c r="W31" s="147"/>
    </row>
    <row r="32" spans="1:23" ht="105" x14ac:dyDescent="0.25">
      <c r="A32" s="140">
        <v>13</v>
      </c>
      <c r="B32" s="121" t="s">
        <v>200</v>
      </c>
      <c r="F32" s="109">
        <v>5</v>
      </c>
      <c r="G32" s="147">
        <v>4</v>
      </c>
      <c r="H32" s="147">
        <f t="shared" si="0"/>
        <v>20</v>
      </c>
      <c r="I32" s="110" t="s">
        <v>231</v>
      </c>
      <c r="L32" s="147">
        <v>4</v>
      </c>
      <c r="M32" s="147">
        <f t="shared" si="1"/>
        <v>0</v>
      </c>
      <c r="Q32" s="147">
        <v>4</v>
      </c>
      <c r="R32" s="147">
        <f t="shared" si="2"/>
        <v>0</v>
      </c>
      <c r="V32" s="147">
        <v>4</v>
      </c>
      <c r="W32" s="147">
        <f t="shared" si="3"/>
        <v>0</v>
      </c>
    </row>
    <row r="33" spans="1:23" x14ac:dyDescent="0.25">
      <c r="A33" s="140"/>
      <c r="B33" s="150"/>
      <c r="F33" s="109"/>
      <c r="I33" s="110"/>
      <c r="M33" s="147"/>
      <c r="R33" s="147"/>
      <c r="W33" s="147"/>
    </row>
    <row r="34" spans="1:23" ht="75" x14ac:dyDescent="0.25">
      <c r="A34" s="140">
        <v>14</v>
      </c>
      <c r="B34" s="149" t="s">
        <v>201</v>
      </c>
      <c r="F34" s="109">
        <v>4</v>
      </c>
      <c r="G34" s="147">
        <v>5</v>
      </c>
      <c r="H34" s="147">
        <f t="shared" si="0"/>
        <v>20</v>
      </c>
      <c r="I34" s="110" t="s">
        <v>232</v>
      </c>
      <c r="L34" s="147">
        <v>5</v>
      </c>
      <c r="M34" s="147">
        <f t="shared" si="1"/>
        <v>0</v>
      </c>
      <c r="Q34" s="147">
        <v>5</v>
      </c>
      <c r="R34" s="147">
        <f t="shared" si="2"/>
        <v>0</v>
      </c>
      <c r="V34" s="147">
        <v>5</v>
      </c>
      <c r="W34" s="147">
        <f t="shared" si="3"/>
        <v>0</v>
      </c>
    </row>
    <row r="35" spans="1:23" x14ac:dyDescent="0.25">
      <c r="A35" s="140"/>
      <c r="B35" s="150"/>
      <c r="F35" s="109"/>
      <c r="I35" s="110"/>
      <c r="M35" s="147"/>
      <c r="R35" s="147"/>
      <c r="W35" s="147"/>
    </row>
    <row r="36" spans="1:23" ht="60" x14ac:dyDescent="0.25">
      <c r="A36" s="140">
        <v>15</v>
      </c>
      <c r="B36" s="121" t="s">
        <v>202</v>
      </c>
      <c r="F36" s="109">
        <v>3</v>
      </c>
      <c r="G36" s="147">
        <v>2</v>
      </c>
      <c r="H36" s="147">
        <f t="shared" si="0"/>
        <v>6</v>
      </c>
      <c r="I36" s="110" t="s">
        <v>233</v>
      </c>
      <c r="L36" s="147">
        <v>2</v>
      </c>
      <c r="M36" s="147">
        <f t="shared" si="1"/>
        <v>0</v>
      </c>
      <c r="Q36" s="147">
        <v>2</v>
      </c>
      <c r="R36" s="147">
        <f t="shared" si="2"/>
        <v>0</v>
      </c>
      <c r="V36" s="147">
        <v>2</v>
      </c>
      <c r="W36" s="147">
        <f t="shared" si="3"/>
        <v>0</v>
      </c>
    </row>
    <row r="37" spans="1:23" x14ac:dyDescent="0.25">
      <c r="A37" s="140"/>
      <c r="B37" s="150"/>
      <c r="F37" s="109"/>
      <c r="I37" s="110"/>
      <c r="M37" s="147"/>
      <c r="R37" s="147"/>
      <c r="W37" s="147"/>
    </row>
    <row r="38" spans="1:23" ht="30" x14ac:dyDescent="0.25">
      <c r="A38" s="140">
        <v>16</v>
      </c>
      <c r="B38" s="122" t="s">
        <v>203</v>
      </c>
      <c r="F38" s="109">
        <v>4</v>
      </c>
      <c r="G38" s="147">
        <v>3</v>
      </c>
      <c r="H38" s="147">
        <f t="shared" si="0"/>
        <v>12</v>
      </c>
      <c r="I38" s="110" t="s">
        <v>228</v>
      </c>
      <c r="L38" s="147">
        <v>3</v>
      </c>
      <c r="M38" s="147">
        <f t="shared" si="1"/>
        <v>0</v>
      </c>
      <c r="Q38" s="147">
        <v>3</v>
      </c>
      <c r="R38" s="147">
        <f t="shared" si="2"/>
        <v>0</v>
      </c>
      <c r="V38" s="147">
        <v>3</v>
      </c>
      <c r="W38" s="147">
        <f t="shared" si="3"/>
        <v>0</v>
      </c>
    </row>
    <row r="39" spans="1:23" x14ac:dyDescent="0.25">
      <c r="A39" s="140"/>
      <c r="B39" s="150"/>
      <c r="F39" s="109"/>
      <c r="I39" s="110"/>
      <c r="M39" s="147"/>
      <c r="R39" s="147"/>
      <c r="W39" s="147"/>
    </row>
    <row r="40" spans="1:23" ht="90" x14ac:dyDescent="0.25">
      <c r="A40" s="140">
        <v>17</v>
      </c>
      <c r="B40" s="151" t="s">
        <v>204</v>
      </c>
      <c r="F40" s="109">
        <v>5</v>
      </c>
      <c r="G40" s="147">
        <v>3</v>
      </c>
      <c r="H40" s="147">
        <f t="shared" si="0"/>
        <v>15</v>
      </c>
      <c r="I40" s="110"/>
      <c r="L40" s="147">
        <v>3</v>
      </c>
      <c r="M40" s="147">
        <f t="shared" si="1"/>
        <v>0</v>
      </c>
      <c r="Q40" s="147">
        <v>3</v>
      </c>
      <c r="R40" s="147">
        <f t="shared" si="2"/>
        <v>0</v>
      </c>
      <c r="V40" s="147">
        <v>3</v>
      </c>
      <c r="W40" s="147">
        <f t="shared" si="3"/>
        <v>0</v>
      </c>
    </row>
    <row r="41" spans="1:23" x14ac:dyDescent="0.25">
      <c r="A41" s="140"/>
      <c r="F41" s="109"/>
      <c r="I41" s="110"/>
      <c r="M41" s="147"/>
      <c r="R41" s="147"/>
      <c r="W41" s="147"/>
    </row>
    <row r="42" spans="1:23" ht="75" x14ac:dyDescent="0.25">
      <c r="A42" s="140">
        <v>18</v>
      </c>
      <c r="B42" s="146" t="s">
        <v>205</v>
      </c>
      <c r="F42" s="109">
        <v>4</v>
      </c>
      <c r="G42" s="147">
        <v>3</v>
      </c>
      <c r="H42" s="147">
        <f t="shared" si="0"/>
        <v>12</v>
      </c>
      <c r="I42" s="110" t="s">
        <v>234</v>
      </c>
      <c r="L42" s="147">
        <v>3</v>
      </c>
      <c r="M42" s="147">
        <f t="shared" si="1"/>
        <v>0</v>
      </c>
      <c r="Q42" s="147">
        <v>3</v>
      </c>
      <c r="R42" s="147">
        <f t="shared" si="2"/>
        <v>0</v>
      </c>
      <c r="V42" s="147">
        <v>3</v>
      </c>
      <c r="W42" s="147">
        <f t="shared" si="3"/>
        <v>0</v>
      </c>
    </row>
    <row r="43" spans="1:23" x14ac:dyDescent="0.25">
      <c r="A43" s="140"/>
      <c r="B43" s="150"/>
      <c r="F43" s="109"/>
      <c r="I43" s="110"/>
      <c r="M43" s="147"/>
      <c r="R43" s="147"/>
      <c r="W43" s="147"/>
    </row>
    <row r="44" spans="1:23" ht="75" x14ac:dyDescent="0.25">
      <c r="A44" s="140">
        <v>19</v>
      </c>
      <c r="B44" s="121" t="s">
        <v>206</v>
      </c>
      <c r="F44" s="109">
        <v>4</v>
      </c>
      <c r="G44" s="147">
        <v>3</v>
      </c>
      <c r="H44" s="147">
        <f t="shared" si="0"/>
        <v>12</v>
      </c>
      <c r="I44" s="110" t="s">
        <v>228</v>
      </c>
      <c r="L44" s="147">
        <v>3</v>
      </c>
      <c r="M44" s="147">
        <f t="shared" si="1"/>
        <v>0</v>
      </c>
      <c r="Q44" s="147">
        <v>3</v>
      </c>
      <c r="R44" s="147">
        <f t="shared" si="2"/>
        <v>0</v>
      </c>
      <c r="V44" s="147">
        <v>3</v>
      </c>
      <c r="W44" s="147">
        <f t="shared" si="3"/>
        <v>0</v>
      </c>
    </row>
    <row r="45" spans="1:23" x14ac:dyDescent="0.25">
      <c r="A45" s="140"/>
      <c r="B45" s="150"/>
      <c r="F45" s="109"/>
      <c r="M45" s="147"/>
      <c r="R45" s="147"/>
      <c r="W45" s="147"/>
    </row>
    <row r="46" spans="1:23" ht="45" x14ac:dyDescent="0.25">
      <c r="A46" s="140">
        <v>20</v>
      </c>
      <c r="B46" s="121" t="s">
        <v>207</v>
      </c>
      <c r="F46" s="109">
        <v>4</v>
      </c>
      <c r="G46" s="147">
        <v>3</v>
      </c>
      <c r="H46" s="147">
        <f t="shared" si="0"/>
        <v>12</v>
      </c>
      <c r="I46" s="110" t="s">
        <v>235</v>
      </c>
      <c r="L46" s="147">
        <v>3</v>
      </c>
      <c r="M46" s="147">
        <f t="shared" si="1"/>
        <v>0</v>
      </c>
      <c r="Q46" s="147">
        <v>3</v>
      </c>
      <c r="R46" s="147">
        <f t="shared" si="2"/>
        <v>0</v>
      </c>
      <c r="V46" s="147">
        <v>3</v>
      </c>
      <c r="W46" s="147">
        <f t="shared" si="3"/>
        <v>0</v>
      </c>
    </row>
    <row r="47" spans="1:23" x14ac:dyDescent="0.25">
      <c r="A47" s="140"/>
      <c r="B47" s="121"/>
      <c r="M47" s="147"/>
      <c r="R47" s="147"/>
      <c r="W47" s="147"/>
    </row>
    <row r="48" spans="1:23" ht="60" x14ac:dyDescent="0.25">
      <c r="A48" s="140">
        <v>21</v>
      </c>
      <c r="B48" s="146" t="s">
        <v>209</v>
      </c>
      <c r="F48" s="147">
        <v>5</v>
      </c>
      <c r="G48" s="147">
        <v>3</v>
      </c>
      <c r="H48" s="147">
        <f t="shared" si="0"/>
        <v>15</v>
      </c>
      <c r="I48" s="11" t="s">
        <v>236</v>
      </c>
      <c r="L48" s="147">
        <v>3</v>
      </c>
      <c r="M48" s="147">
        <f t="shared" si="1"/>
        <v>0</v>
      </c>
      <c r="Q48" s="147">
        <v>3</v>
      </c>
      <c r="R48" s="147">
        <f t="shared" si="2"/>
        <v>0</v>
      </c>
      <c r="V48" s="147">
        <v>3</v>
      </c>
      <c r="W48" s="147">
        <f t="shared" si="3"/>
        <v>0</v>
      </c>
    </row>
    <row r="49" spans="1:23" x14ac:dyDescent="0.25">
      <c r="A49" s="140"/>
      <c r="B49" s="121"/>
      <c r="M49" s="147"/>
      <c r="R49" s="147"/>
      <c r="W49" s="147"/>
    </row>
    <row r="50" spans="1:23" ht="60" x14ac:dyDescent="0.25">
      <c r="A50" s="140">
        <v>22</v>
      </c>
      <c r="B50" s="146" t="s">
        <v>210</v>
      </c>
      <c r="F50" s="147">
        <v>3</v>
      </c>
      <c r="G50" s="147">
        <v>5</v>
      </c>
      <c r="H50" s="147">
        <f t="shared" si="0"/>
        <v>15</v>
      </c>
      <c r="I50" s="11" t="s">
        <v>237</v>
      </c>
      <c r="L50" s="147">
        <v>5</v>
      </c>
      <c r="M50" s="147">
        <f t="shared" si="1"/>
        <v>0</v>
      </c>
      <c r="Q50" s="147">
        <v>5</v>
      </c>
      <c r="R50" s="147">
        <f t="shared" si="2"/>
        <v>0</v>
      </c>
      <c r="V50" s="147">
        <v>5</v>
      </c>
      <c r="W50" s="147">
        <f t="shared" si="3"/>
        <v>0</v>
      </c>
    </row>
    <row r="51" spans="1:23" x14ac:dyDescent="0.25">
      <c r="A51" s="140"/>
      <c r="B51" s="121"/>
    </row>
    <row r="52" spans="1:23" x14ac:dyDescent="0.25">
      <c r="B52" s="150"/>
    </row>
    <row r="53" spans="1:23" x14ac:dyDescent="0.25">
      <c r="B53" s="137"/>
    </row>
    <row r="54" spans="1:23" x14ac:dyDescent="0.25">
      <c r="B54" s="123" t="s">
        <v>208</v>
      </c>
      <c r="H54" s="140">
        <f>SUM(H8:H52)</f>
        <v>338</v>
      </c>
      <c r="M54" s="140">
        <f>SUM(M8:M52)</f>
        <v>0</v>
      </c>
      <c r="R54" s="140">
        <f>SUM(R8:R52)</f>
        <v>0</v>
      </c>
      <c r="W54" s="140">
        <f>SUM(W8:W52)</f>
        <v>0</v>
      </c>
    </row>
    <row r="55" spans="1:23" x14ac:dyDescent="0.25">
      <c r="B55" s="137"/>
      <c r="H55" s="140"/>
      <c r="I55" s="152"/>
      <c r="J55" s="139"/>
      <c r="K55" s="139"/>
      <c r="M55" s="142"/>
      <c r="N55" s="139"/>
      <c r="O55" s="139"/>
      <c r="P55" s="139"/>
      <c r="R55" s="142"/>
      <c r="W55" s="142"/>
    </row>
    <row r="56" spans="1:23" x14ac:dyDescent="0.25">
      <c r="B56" s="123" t="s">
        <v>211</v>
      </c>
      <c r="H56" s="153">
        <f>H54/400</f>
        <v>0.84499999999999997</v>
      </c>
      <c r="I56" s="141"/>
      <c r="J56" s="142"/>
      <c r="K56" s="139"/>
      <c r="M56" s="154">
        <f>M54/400</f>
        <v>0</v>
      </c>
      <c r="N56" s="142"/>
      <c r="O56" s="142"/>
      <c r="P56" s="139"/>
      <c r="R56" s="154">
        <f>R54/400</f>
        <v>0</v>
      </c>
      <c r="W56" s="154">
        <f>W54/400</f>
        <v>0</v>
      </c>
    </row>
    <row r="57" spans="1:23" x14ac:dyDescent="0.25">
      <c r="I57" s="141"/>
      <c r="J57" s="142"/>
      <c r="K57" s="139"/>
      <c r="N57" s="142"/>
      <c r="O57" s="142"/>
      <c r="P57" s="139"/>
      <c r="R57" s="155"/>
    </row>
  </sheetData>
  <mergeCells count="12">
    <mergeCell ref="X5:X6"/>
    <mergeCell ref="G5:G6"/>
    <mergeCell ref="H5:H6"/>
    <mergeCell ref="I5:I6"/>
    <mergeCell ref="L5:L6"/>
    <mergeCell ref="M5:M6"/>
    <mergeCell ref="N5:N6"/>
    <mergeCell ref="Q5:Q6"/>
    <mergeCell ref="R5:R6"/>
    <mergeCell ref="S5:S6"/>
    <mergeCell ref="V5:V6"/>
    <mergeCell ref="W5:W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K32" sqref="K32"/>
    </sheetView>
  </sheetViews>
  <sheetFormatPr defaultRowHeight="15" x14ac:dyDescent="0.25"/>
  <cols>
    <col min="1" max="1" width="3.7109375" customWidth="1"/>
    <col min="2" max="2" width="11.7109375" customWidth="1"/>
    <col min="3" max="3" width="14.7109375" customWidth="1"/>
    <col min="4" max="4" width="13.7109375" bestFit="1" customWidth="1"/>
    <col min="5" max="5" width="2" customWidth="1"/>
    <col min="6" max="6" width="12.85546875" bestFit="1" customWidth="1"/>
    <col min="7" max="7" width="1.85546875" customWidth="1"/>
    <col min="8" max="8" width="10.85546875" customWidth="1"/>
    <col min="9" max="9" width="1.85546875" customWidth="1"/>
    <col min="11" max="11" width="2.28515625" customWidth="1"/>
    <col min="12" max="12" width="9.5703125" bestFit="1" customWidth="1"/>
  </cols>
  <sheetData>
    <row r="1" spans="1:12" x14ac:dyDescent="0.25">
      <c r="A1" s="6" t="s">
        <v>219</v>
      </c>
    </row>
    <row r="3" spans="1:12" x14ac:dyDescent="0.25">
      <c r="A3" s="49" t="s">
        <v>212</v>
      </c>
      <c r="B3" s="49"/>
      <c r="C3" s="49"/>
    </row>
    <row r="5" spans="1:12" s="23" customFormat="1" ht="31.5" x14ac:dyDescent="0.25">
      <c r="D5" s="124" t="s">
        <v>213</v>
      </c>
      <c r="F5" s="124" t="s">
        <v>214</v>
      </c>
      <c r="H5" s="125" t="s">
        <v>215</v>
      </c>
      <c r="J5" s="124" t="s">
        <v>53</v>
      </c>
      <c r="L5" s="126" t="s">
        <v>216</v>
      </c>
    </row>
    <row r="7" spans="1:12" x14ac:dyDescent="0.25">
      <c r="B7" s="6" t="str">
        <f>Quality!$F$4</f>
        <v>CLC</v>
      </c>
      <c r="C7" s="6" t="s">
        <v>217</v>
      </c>
      <c r="D7" s="127"/>
      <c r="F7" s="53"/>
      <c r="H7" s="128">
        <v>30</v>
      </c>
      <c r="J7" s="129"/>
      <c r="L7" s="26"/>
    </row>
    <row r="8" spans="1:12" ht="15.75" thickBot="1" x14ac:dyDescent="0.3">
      <c r="B8" s="6"/>
      <c r="C8" s="6" t="s">
        <v>218</v>
      </c>
      <c r="D8" s="130">
        <f>Quality!H56</f>
        <v>0.84499999999999997</v>
      </c>
      <c r="F8" s="131">
        <v>0.7</v>
      </c>
      <c r="H8" s="15">
        <f>(D8*F8)*100</f>
        <v>59.149999999999991</v>
      </c>
      <c r="J8" s="129"/>
      <c r="L8" s="26"/>
    </row>
    <row r="9" spans="1:12" ht="15.75" thickBot="1" x14ac:dyDescent="0.3">
      <c r="B9" s="6"/>
      <c r="C9" s="6" t="s">
        <v>53</v>
      </c>
      <c r="D9" s="129"/>
      <c r="F9" s="129"/>
      <c r="H9" s="132"/>
      <c r="J9" s="133">
        <f>SUM(H7:H8)</f>
        <v>89.149999999999991</v>
      </c>
      <c r="L9" s="26"/>
    </row>
    <row r="10" spans="1:12" x14ac:dyDescent="0.25">
      <c r="B10" s="6"/>
      <c r="C10" s="6"/>
      <c r="H10" s="5"/>
      <c r="J10" s="14"/>
      <c r="L10" s="26"/>
    </row>
    <row r="11" spans="1:12" x14ac:dyDescent="0.25">
      <c r="B11" s="6" t="s">
        <v>173</v>
      </c>
      <c r="C11" s="6" t="s">
        <v>217</v>
      </c>
      <c r="D11" s="127"/>
      <c r="H11" s="5">
        <f>Price!H52</f>
        <v>0</v>
      </c>
      <c r="J11" s="134"/>
      <c r="L11" s="26"/>
    </row>
    <row r="12" spans="1:12" ht="15.75" thickBot="1" x14ac:dyDescent="0.3">
      <c r="B12" s="6"/>
      <c r="C12" s="6" t="s">
        <v>218</v>
      </c>
      <c r="D12" s="130">
        <f>Quality!M56</f>
        <v>0</v>
      </c>
      <c r="F12" s="131">
        <v>0.7</v>
      </c>
      <c r="H12" s="15">
        <f>(D12*F12)*100</f>
        <v>0</v>
      </c>
      <c r="J12" s="134"/>
      <c r="L12" s="26"/>
    </row>
    <row r="13" spans="1:12" ht="15.75" thickBot="1" x14ac:dyDescent="0.3">
      <c r="B13" s="6"/>
      <c r="C13" s="6" t="s">
        <v>53</v>
      </c>
      <c r="D13" s="129"/>
      <c r="F13" s="129"/>
      <c r="H13" s="132"/>
      <c r="J13" s="133">
        <f>SUM(H11:H12)</f>
        <v>0</v>
      </c>
      <c r="L13" s="26"/>
    </row>
    <row r="14" spans="1:12" x14ac:dyDescent="0.25">
      <c r="B14" s="6"/>
      <c r="C14" s="6"/>
      <c r="H14" s="5"/>
      <c r="L14" s="26"/>
    </row>
    <row r="15" spans="1:12" x14ac:dyDescent="0.25">
      <c r="B15" s="6" t="s">
        <v>173</v>
      </c>
      <c r="C15" s="6" t="s">
        <v>217</v>
      </c>
      <c r="D15" s="127"/>
      <c r="F15" s="5"/>
      <c r="H15" s="5">
        <f>Price!J52</f>
        <v>0</v>
      </c>
      <c r="J15" s="129"/>
      <c r="L15" s="26"/>
    </row>
    <row r="16" spans="1:12" ht="15.75" thickBot="1" x14ac:dyDescent="0.3">
      <c r="B16" s="6"/>
      <c r="C16" s="6" t="s">
        <v>218</v>
      </c>
      <c r="D16" s="130">
        <f>Quality!R56</f>
        <v>0</v>
      </c>
      <c r="F16" s="131">
        <v>0.7</v>
      </c>
      <c r="H16" s="14">
        <f>(D16*F16)*100</f>
        <v>0</v>
      </c>
      <c r="J16" s="129"/>
      <c r="L16" s="26"/>
    </row>
    <row r="17" spans="2:12" ht="15.75" thickBot="1" x14ac:dyDescent="0.3">
      <c r="C17" s="6" t="s">
        <v>53</v>
      </c>
      <c r="D17" s="129"/>
      <c r="F17" s="129"/>
      <c r="H17" s="129"/>
      <c r="J17" s="133">
        <f>SUM(H15:H16)</f>
        <v>0</v>
      </c>
      <c r="L17" s="26"/>
    </row>
    <row r="18" spans="2:12" x14ac:dyDescent="0.25">
      <c r="L18" s="26"/>
    </row>
    <row r="19" spans="2:12" x14ac:dyDescent="0.25">
      <c r="B19" s="6" t="s">
        <v>173</v>
      </c>
      <c r="C19" s="6" t="s">
        <v>217</v>
      </c>
      <c r="D19" s="127"/>
      <c r="F19" s="5"/>
      <c r="H19" s="5">
        <f>Price!L52</f>
        <v>0</v>
      </c>
      <c r="J19" s="129"/>
    </row>
    <row r="20" spans="2:12" ht="15.75" thickBot="1" x14ac:dyDescent="0.3">
      <c r="C20" s="6" t="s">
        <v>218</v>
      </c>
      <c r="D20" s="130">
        <f>Quality!W56</f>
        <v>0</v>
      </c>
      <c r="F20" s="131">
        <v>0.7</v>
      </c>
      <c r="J20" s="129"/>
    </row>
    <row r="21" spans="2:12" ht="15.75" thickBot="1" x14ac:dyDescent="0.3">
      <c r="C21" s="6" t="s">
        <v>53</v>
      </c>
      <c r="D21" s="129"/>
      <c r="F21" s="129"/>
      <c r="H21" s="132"/>
      <c r="J21" s="133">
        <f>SUM(H19:H20)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Rate Definitions</vt:lpstr>
      <vt:lpstr>Preliminaries</vt:lpstr>
      <vt:lpstr>Building Works</vt:lpstr>
      <vt:lpstr>Additional rates</vt:lpstr>
      <vt:lpstr>Framework offer summary</vt:lpstr>
      <vt:lpstr>Price</vt:lpstr>
      <vt:lpstr>Quality</vt:lpstr>
      <vt:lpstr>Combined</vt:lpstr>
      <vt:lpstr>'Rate Definitions'!_Toc394935108</vt:lpstr>
      <vt:lpstr>'Rate Definitions'!_Toc394935109</vt:lpstr>
      <vt:lpstr>'Additional rates'!Print_Area</vt:lpstr>
      <vt:lpstr>'Building Works'!Print_Area</vt:lpstr>
      <vt:lpstr>'Framework offer summary'!Print_Area</vt:lpstr>
      <vt:lpstr>Preliminaries!Print_Area</vt:lpstr>
      <vt:lpstr>'Rate Definitions'!Print_Area</vt:lpstr>
    </vt:vector>
  </TitlesOfParts>
  <Company>Capita Symonds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Taylor</dc:creator>
  <cp:lastModifiedBy>Tomblin, Neville</cp:lastModifiedBy>
  <cp:lastPrinted>2016-12-21T12:09:11Z</cp:lastPrinted>
  <dcterms:created xsi:type="dcterms:W3CDTF">2015-01-13T13:36:33Z</dcterms:created>
  <dcterms:modified xsi:type="dcterms:W3CDTF">2017-07-21T10:51:01Z</dcterms:modified>
</cp:coreProperties>
</file>