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southampton\Data\PreQual\SUBMISSIONS\2017\Tenders\Local Authorities &amp; Councils\Southampton City Council\OP54636 Balconies Framework\In Progress\Pricing\"/>
    </mc:Choice>
  </mc:AlternateContent>
  <bookViews>
    <workbookView xWindow="0" yWindow="0" windowWidth="24576" windowHeight="9660" activeTab="4"/>
  </bookViews>
  <sheets>
    <sheet name="Rate Definitions" sheetId="2" r:id="rId1"/>
    <sheet name="Preliminaries" sheetId="5" r:id="rId2"/>
    <sheet name="Building Works" sheetId="3" r:id="rId3"/>
    <sheet name="Additional rates" sheetId="6" r:id="rId4"/>
    <sheet name="Framework offer summary" sheetId="4" r:id="rId5"/>
  </sheets>
  <definedNames>
    <definedName name="_Toc394935108" localSheetId="0">'Rate Definitions'!$B$5</definedName>
    <definedName name="_Toc394935109" localSheetId="0">'Rate Definitions'!$B$9</definedName>
    <definedName name="_xlnm.Print_Area" localSheetId="3">'Additional rates'!$A$1:$F$74</definedName>
    <definedName name="_xlnm.Print_Area" localSheetId="2">'Building Works'!$A$3:$F$81</definedName>
    <definedName name="_xlnm.Print_Area" localSheetId="4">'Framework offer summary'!$A$1:$F$62</definedName>
    <definedName name="_xlnm.Print_Area" localSheetId="1">Preliminaries!$A$1:$I$47</definedName>
    <definedName name="_xlnm.Print_Area" localSheetId="0">'Rate Definitions'!$A$3:$B$40</definedName>
  </definedNames>
  <calcPr calcId="171027"/>
</workbook>
</file>

<file path=xl/calcChain.xml><?xml version="1.0" encoding="utf-8"?>
<calcChain xmlns="http://schemas.openxmlformats.org/spreadsheetml/2006/main">
  <c r="F24" i="4" l="1"/>
  <c r="E43" i="4"/>
  <c r="E39" i="4"/>
  <c r="E35" i="4"/>
  <c r="E31" i="4"/>
  <c r="F72" i="6" l="1"/>
  <c r="F79" i="3"/>
  <c r="H9" i="5"/>
  <c r="H11" i="5"/>
  <c r="H13" i="5"/>
  <c r="H15" i="5"/>
  <c r="H17" i="5"/>
  <c r="H19" i="5"/>
  <c r="H21" i="5"/>
  <c r="H23" i="5"/>
  <c r="H25" i="5"/>
  <c r="H27" i="5"/>
  <c r="H29" i="5"/>
  <c r="H31" i="5"/>
  <c r="H33" i="5"/>
  <c r="H35" i="5"/>
  <c r="H37" i="5"/>
  <c r="H39" i="5"/>
  <c r="H41" i="5"/>
  <c r="H7" i="5"/>
  <c r="F43" i="4" l="1"/>
  <c r="F39" i="4"/>
  <c r="F35" i="4"/>
  <c r="F31" i="4"/>
  <c r="F13" i="3" l="1"/>
  <c r="F59" i="3" l="1"/>
  <c r="F63" i="3"/>
  <c r="F41" i="3"/>
  <c r="F67" i="3"/>
  <c r="F69" i="3"/>
  <c r="F55" i="3"/>
  <c r="F57" i="3"/>
  <c r="F61" i="3"/>
  <c r="F35" i="3"/>
  <c r="F27" i="3"/>
  <c r="F29" i="3"/>
  <c r="F14" i="4" l="1"/>
  <c r="F26" i="4" s="1"/>
  <c r="F27" i="4" s="1"/>
  <c r="F47" i="4" s="1"/>
  <c r="F37" i="3"/>
  <c r="F39" i="3" l="1"/>
  <c r="F21" i="3"/>
  <c r="F23" i="3"/>
  <c r="F25" i="3"/>
  <c r="F31" i="3"/>
  <c r="F11" i="3"/>
  <c r="F15" i="3"/>
  <c r="F45" i="5"/>
  <c r="F9" i="4" s="1"/>
  <c r="G45" i="5"/>
  <c r="F10" i="4" s="1"/>
  <c r="E45" i="5"/>
  <c r="F8" i="4" l="1"/>
  <c r="H45" i="5"/>
  <c r="F77" i="3"/>
  <c r="F51" i="3" l="1"/>
  <c r="F53" i="3"/>
  <c r="F65" i="3"/>
  <c r="F17" i="3"/>
  <c r="F19" i="3" s="1"/>
  <c r="F43" i="3"/>
  <c r="F45" i="3"/>
  <c r="F47" i="3"/>
  <c r="F12" i="4" l="1"/>
</calcChain>
</file>

<file path=xl/sharedStrings.xml><?xml version="1.0" encoding="utf-8"?>
<sst xmlns="http://schemas.openxmlformats.org/spreadsheetml/2006/main" count="248" uniqueCount="168">
  <si>
    <t>MEASUREMENT PREAMBLES</t>
  </si>
  <si>
    <t>The following are provided as indicative examples only and should be reviewed and adapted as necessary by the Client, prior to incorporation into any tender or other Contract documentation, to ensure that they are fully compatible with the maintenance service to be provided and the particular Schedule of Rates with which they are to be used.</t>
  </si>
  <si>
    <t>Generally</t>
  </si>
  <si>
    <t>Generally Rates Deemed to Include</t>
  </si>
  <si>
    <t>A.</t>
  </si>
  <si>
    <t>Rates for all Schedule of Rates items in all trades generally are deemed to include as appropriate for the following:</t>
  </si>
  <si>
    <t>Clearing away all arisings, redundant materials, debris, rubbish etc., from site including damping down to reduce dust, loading into skips at ground level, skip hire or equivalent, transport and landfill and other waste disposal charges including any recycling costs.</t>
  </si>
  <si>
    <t>Temporary supports, shoring or hoarding to existing structure including maintaining, adapting and clearing away on completion and making good all work damaged or disturbed.</t>
  </si>
  <si>
    <t>All setting and marking out, including provision and removal of temporary profiles.</t>
  </si>
  <si>
    <t>Jointing and or finishing new materials including additional material where required.</t>
  </si>
  <si>
    <t>B</t>
  </si>
  <si>
    <t>C</t>
  </si>
  <si>
    <t>D</t>
  </si>
  <si>
    <t>E</t>
  </si>
  <si>
    <t>F</t>
  </si>
  <si>
    <t>G</t>
  </si>
  <si>
    <t>H</t>
  </si>
  <si>
    <t>I</t>
  </si>
  <si>
    <t>J</t>
  </si>
  <si>
    <t>K</t>
  </si>
  <si>
    <t>L</t>
  </si>
  <si>
    <t>M</t>
  </si>
  <si>
    <t>Jointing and or finishing new materials to existing including additional material where required.</t>
  </si>
  <si>
    <t>Matching all materials to existing.</t>
  </si>
  <si>
    <t>Making good existing structure, finishings etc., as necessary.</t>
  </si>
  <si>
    <t>Protecting the whole of the works.</t>
  </si>
  <si>
    <t>T</t>
  </si>
  <si>
    <t>Rate</t>
  </si>
  <si>
    <t>£</t>
  </si>
  <si>
    <t>m2</t>
  </si>
  <si>
    <t>m</t>
  </si>
  <si>
    <t>Page 1</t>
  </si>
  <si>
    <t>Preliminaries</t>
  </si>
  <si>
    <t xml:space="preserve">QS; </t>
  </si>
  <si>
    <t xml:space="preserve">Site Agent/ Working Foreman </t>
  </si>
  <si>
    <t>Welfare</t>
  </si>
  <si>
    <t>Storage</t>
  </si>
  <si>
    <t>Plant and tools</t>
  </si>
  <si>
    <t>Consumables</t>
  </si>
  <si>
    <t>Condition Survey</t>
  </si>
  <si>
    <t>Post contract documents incl completion documentation</t>
  </si>
  <si>
    <t>Scaffold licence</t>
  </si>
  <si>
    <t>Scaffold design</t>
  </si>
  <si>
    <t>Scaffolding</t>
  </si>
  <si>
    <t>Site compound and hoarding; including design calculations</t>
  </si>
  <si>
    <t xml:space="preserve">Temporay Lighting </t>
  </si>
  <si>
    <t>Daily clean &amp; Final Clean</t>
  </si>
  <si>
    <t>Waste Management</t>
  </si>
  <si>
    <t>Bond</t>
  </si>
  <si>
    <t xml:space="preserve">Insurances </t>
  </si>
  <si>
    <t>Set-up</t>
  </si>
  <si>
    <t>Time Related</t>
  </si>
  <si>
    <t>Removal</t>
  </si>
  <si>
    <t>Total</t>
  </si>
  <si>
    <t>Totals carried to Pricing Summary   £</t>
  </si>
  <si>
    <t>Page 2</t>
  </si>
  <si>
    <t>Set up cost</t>
  </si>
  <si>
    <t xml:space="preserve">          Time related cost</t>
  </si>
  <si>
    <t xml:space="preserve">   Removal cost</t>
  </si>
  <si>
    <t>Building Works</t>
  </si>
  <si>
    <t>Prepare site for piling works</t>
  </si>
  <si>
    <t>Site investigation</t>
  </si>
  <si>
    <t>Item</t>
  </si>
  <si>
    <t>Attendance on piling operation including removal of spoil</t>
  </si>
  <si>
    <t>Prepare heads of piles for incorporation in pile caps</t>
  </si>
  <si>
    <t>no.</t>
  </si>
  <si>
    <t>Set up piling equipment on site</t>
  </si>
  <si>
    <t>Remove piling equipment from site</t>
  </si>
  <si>
    <t>Fittings</t>
  </si>
  <si>
    <t>Resin anchors fixed to existing concrete soffits</t>
  </si>
  <si>
    <t>Paint steel framing</t>
  </si>
  <si>
    <t>Clean/tidy site for handover</t>
  </si>
  <si>
    <t>Carried to Pricing Summary  £</t>
  </si>
  <si>
    <t>Contractor Overhead &amp; Profit</t>
  </si>
  <si>
    <r>
      <t>Extra</t>
    </r>
    <r>
      <rPr>
        <sz val="11"/>
        <color theme="1"/>
        <rFont val="Calibri"/>
        <family val="2"/>
        <scheme val="minor"/>
      </rPr>
      <t xml:space="preserve"> over excavation rate for breaking out brickwork obstruction and removing from site</t>
    </r>
  </si>
  <si>
    <r>
      <t>Ditto</t>
    </r>
    <r>
      <rPr>
        <sz val="11"/>
        <color theme="1"/>
        <rFont val="Calibri"/>
        <family val="2"/>
        <scheme val="minor"/>
      </rPr>
      <t xml:space="preserve"> but concrete obstruction and removing from site</t>
    </r>
  </si>
  <si>
    <r>
      <t>Ditto</t>
    </r>
    <r>
      <rPr>
        <sz val="11"/>
        <color theme="1"/>
        <rFont val="Calibri"/>
        <family val="2"/>
        <scheme val="minor"/>
      </rPr>
      <t xml:space="preserve"> but reinforced concrete obstruction and removing from site</t>
    </r>
  </si>
  <si>
    <t>m3</t>
  </si>
  <si>
    <t>Additional Rates for use as/when required</t>
  </si>
  <si>
    <r>
      <t>Extra</t>
    </r>
    <r>
      <rPr>
        <sz val="11"/>
        <color theme="1"/>
        <rFont val="Calibri"/>
        <family val="2"/>
        <scheme val="minor"/>
      </rPr>
      <t xml:space="preserve"> over excavation rate for breaking out concrete surfacing less than 100mm thick and removing from site</t>
    </r>
  </si>
  <si>
    <r>
      <t>Extra</t>
    </r>
    <r>
      <rPr>
        <sz val="11"/>
        <color theme="1"/>
        <rFont val="Calibri"/>
        <family val="2"/>
        <scheme val="minor"/>
      </rPr>
      <t xml:space="preserve"> over excavation rate for breaking out macadam or asphalt surfacing and removing from site</t>
    </r>
  </si>
  <si>
    <t>Additional Rates</t>
  </si>
  <si>
    <t>Total    £</t>
  </si>
  <si>
    <t xml:space="preserve">The removal and disposal of all non regulated asbestos containing materials </t>
  </si>
  <si>
    <t>Scaffolding, staging, towers, hoists, cradles and access ladders etc., as required  including maintaining in accordance with appropriate safety regulations, clearing away on completion and making good all work damaged or disturbed.</t>
  </si>
  <si>
    <t>Temporary dustproof, weatherproof and security screens, etc., as required and clearing away on completion and making good all work damaged or disturbed.</t>
  </si>
  <si>
    <t>Sum</t>
  </si>
  <si>
    <t>Make good levels between new construction and adjacent existing surfacing</t>
  </si>
  <si>
    <t>Set of four resin anchors into concrete beam for central pillar of infill panels</t>
  </si>
  <si>
    <r>
      <rPr>
        <u/>
        <sz val="10"/>
        <rFont val="Arial"/>
        <family val="2"/>
      </rPr>
      <t>Other</t>
    </r>
    <r>
      <rPr>
        <sz val="10"/>
        <rFont val="Arial"/>
        <family val="2"/>
      </rPr>
      <t xml:space="preserve"> - </t>
    </r>
  </si>
  <si>
    <t>Framework offer Summary</t>
  </si>
  <si>
    <t>Preliminaries - assume a 12 week on site period</t>
  </si>
  <si>
    <t>Building Works - Schedule of Rates</t>
  </si>
  <si>
    <t>Other items the Contractor wishes to insert:</t>
  </si>
  <si>
    <t>Schedule of Rates for notional scheme</t>
  </si>
  <si>
    <t>300 x 300mm Ground beam including excavation, formwork &amp; concrete</t>
  </si>
  <si>
    <t>Drill for and resin anchor in set of 4nr holding down bolts for steel columns</t>
  </si>
  <si>
    <t>100 x 100 SHS tie beam</t>
  </si>
  <si>
    <t>140 x 140 x 60kg SHS section steel column with spliced joints in storey height lengths</t>
  </si>
  <si>
    <t xml:space="preserve">100 x 100mm SHS  beam in lengths not exceeding 3m </t>
  </si>
  <si>
    <t>900 x 300 x 300mm RC Pile caps including excavation, formwork and concrete</t>
  </si>
  <si>
    <t>90 x 90 x 6mm RSA in 100mm lengths, welded to SHS and fixed to existing balconies with resin anchors [anchors measured separately]</t>
  </si>
  <si>
    <t>no</t>
  </si>
  <si>
    <t>Touch up painting after erection of steel</t>
  </si>
  <si>
    <t>Contractor to insert here any other foreseeable items he requires to be paid for:</t>
  </si>
  <si>
    <t>Ditto but to existing masonry</t>
  </si>
  <si>
    <t>kg</t>
  </si>
  <si>
    <t>12mm Reinforcement in links in ground beams</t>
  </si>
  <si>
    <t>12mm Reinforcement in links in pile caps</t>
  </si>
  <si>
    <t>nr</t>
  </si>
  <si>
    <t>Preambles - from Section 4</t>
  </si>
  <si>
    <t>All work that can reasonably be deemed to be included either as good workmanship, including the provision of materials and plant, or accepted practice whether or not specifically referred to in this document, the Contract Administrator's decision on this will be final.</t>
  </si>
  <si>
    <t>Remove props and set aside for removal by others</t>
  </si>
  <si>
    <t>End ramp with key-klamp barriers</t>
  </si>
  <si>
    <t>Provide temporary access to disabled ground floor dwelling when construction work prevents use of other routes.</t>
  </si>
  <si>
    <t>Where disabled ground floor access is provided by means of ramps with key-klamp style barriers, level platforms outside of doors and at the foot of each ramp, access must be maintained to each dwelling. To ensure this, levels on ramp and lower platforms are to be raised to the upper platform level, barriers between dwellings removed and a new ramp created at the end of the block for access/egress. Price here for this provision for a single dwelling.</t>
  </si>
  <si>
    <t>Page 5</t>
  </si>
  <si>
    <t>300 x 90mm PFC brackets in 1500mm lengths resin anchored to existing wall [anchors measured separately]</t>
  </si>
  <si>
    <t>Driven piling</t>
  </si>
  <si>
    <t>Provisional</t>
  </si>
  <si>
    <t>Hand dig to 750mm depth at pile locations</t>
  </si>
  <si>
    <t xml:space="preserve">                16mm Reinforcement in pile caps</t>
  </si>
  <si>
    <t xml:space="preserve">           20mm Reinforcement in ground beams</t>
  </si>
  <si>
    <t>Carefully expose live service encountered during pile cap excavations</t>
  </si>
  <si>
    <t xml:space="preserve">Section 5.3 Pricing Document </t>
  </si>
  <si>
    <t>Balconies Support and Remedial Works Framework</t>
  </si>
  <si>
    <t>Section 5.3 Pricing Document</t>
  </si>
  <si>
    <t>Section 5.3 Pricing Document - for notional scheme</t>
  </si>
  <si>
    <t>Rooftop detail on drawings 3200 &amp; 3500; 75 x 150mm PFC in lengths not exceeding 3m resin anchored to existing wall [anchors measured separately]</t>
  </si>
  <si>
    <t>Rooftop detail on drawings 3200 &amp; 3500; 70mm Diameter CHC section diagonal brace</t>
  </si>
  <si>
    <t>Rooftop detail on drawings 3200 &amp; 3500; 305 x 102 UB section</t>
  </si>
  <si>
    <t>Spanning detail on drawing 3400; 533 x 210 x 102kg UB section</t>
  </si>
  <si>
    <t>Spanning detail on drawing 3400; web stiffeners</t>
  </si>
  <si>
    <t>180 x 180mm SHS columns as drawing 3400</t>
  </si>
  <si>
    <t>Drawing 3500; 150 x 100mm RSA</t>
  </si>
  <si>
    <t>Drawing 3600; 200 x 200mm SHS section columns</t>
  </si>
  <si>
    <t>Drawing 3600  spanning detail; 254 x 254 UC section beam</t>
  </si>
  <si>
    <t>Spanning detail on drawing 3600; web stiffeners</t>
  </si>
  <si>
    <t>Drawing 3200; 100 x 100 SHS twice cranked tie as section Y-Y fixed with resin anchors to soffit of balcony/beam [resin anchors measured separately]</t>
  </si>
  <si>
    <t>[Based on 2-74 Golden Grove - drg RP200058-S-3100 Type 1]</t>
  </si>
  <si>
    <t>Alternative steel detail where glazing mullion would foul line of steel - see drg 3902; 2nr 150 x 150mm x 1250mm long RSA</t>
  </si>
  <si>
    <t>Drawing 3902 detail on Type 4; Slab support detail comprising 100 x 100mm SHS 250mm long, welded structural Tee section welded into web of 533mm deep beam [beam measured separately] with 150 x 100mm RSA welded to other end of SHS and resin anchored to underside of concrete slab [resin anchors measured separately]</t>
  </si>
  <si>
    <t>New 2800mm long Trespa infill panels at ground level including 50mm diameter framing and connections to main steel framing as drawing 3903</t>
  </si>
  <si>
    <t>Drawing 3400; New 500mm long Trespa infill panels at ground level including 50mm diameter framing and connections to main steel framing; see drawing 3903</t>
  </si>
  <si>
    <t>Drawing 3300; New 900mm long Trespa infill panels at ground level including 50mm diameter framing and connections to main steel framing; see drawing 3903</t>
  </si>
  <si>
    <t>Drawing 3400; Ditto but 1000mm long panel; see drawing 3903</t>
  </si>
  <si>
    <t>Drawing 3400; Ditto but 2000mm long panel; see drawing 3903</t>
  </si>
  <si>
    <t>Provisional Sum for Materials</t>
  </si>
  <si>
    <t>Overheads and profit on Materials % Add</t>
  </si>
  <si>
    <t>Insert %</t>
  </si>
  <si>
    <t>Provisional Sum for Plant</t>
  </si>
  <si>
    <t>Overheads and profit on Plant, Access Equipement (eg. Cradles, Scaffolding, MEWP's etc.) Services, and Consumable Stores % Add</t>
  </si>
  <si>
    <t>Provisional Sum for Sub Contractors</t>
  </si>
  <si>
    <t>Overheads and profit on Sub-Contractors % Add</t>
  </si>
  <si>
    <t>Provisional Sum for Labour</t>
  </si>
  <si>
    <t>Overheads and profit on BCIS Daywork Rates % Add</t>
  </si>
  <si>
    <t>TOTAL CARRIED TO FORM OF TENDER      £</t>
  </si>
  <si>
    <t>Total  £</t>
  </si>
  <si>
    <t>I / we confirm the prices stated above is a true and accurate reflection of the works described</t>
  </si>
  <si>
    <t>Signature:………………………………………………………………</t>
  </si>
  <si>
    <t>In Prov Sum</t>
  </si>
  <si>
    <t>Incl</t>
  </si>
  <si>
    <t>Company - CLC Contractors</t>
  </si>
  <si>
    <t>Address - Vincent Avenue, Shirley, Southampton</t>
  </si>
  <si>
    <t>Tel No: 02380-701111</t>
  </si>
  <si>
    <t>Capacity: Branch Director</t>
  </si>
  <si>
    <t xml:space="preserve">Signed by: Lee Elliott </t>
  </si>
  <si>
    <t>Dated: 11th September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</si>
</sst>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quot;£&quot;#,##0.00"/>
  </numFmts>
  <fonts count="15" x14ac:knownFonts="1">
    <font>
      <sz val="11"/>
      <color theme="1"/>
      <name val="Calibri"/>
      <family val="2"/>
      <scheme val="minor"/>
    </font>
    <font>
      <b/>
      <sz val="11"/>
      <color theme="1"/>
      <name val="Calibri"/>
      <family val="2"/>
      <scheme val="minor"/>
    </font>
    <font>
      <sz val="9.5"/>
      <color theme="1"/>
      <name val="Tahoma"/>
      <family val="2"/>
    </font>
    <font>
      <b/>
      <sz val="9.5"/>
      <color theme="1"/>
      <name val="Tahoma"/>
      <family val="2"/>
    </font>
    <font>
      <b/>
      <u/>
      <sz val="11"/>
      <color theme="1"/>
      <name val="Calibri"/>
      <family val="2"/>
      <scheme val="minor"/>
    </font>
    <font>
      <sz val="11"/>
      <color theme="1"/>
      <name val="Calibri"/>
      <family val="2"/>
      <scheme val="minor"/>
    </font>
    <font>
      <u/>
      <sz val="11"/>
      <color theme="1"/>
      <name val="Calibri"/>
      <family val="2"/>
      <scheme val="minor"/>
    </font>
    <font>
      <sz val="10"/>
      <color theme="1"/>
      <name val="Arial"/>
      <family val="2"/>
    </font>
    <font>
      <sz val="10"/>
      <name val="Verdana"/>
      <family val="2"/>
    </font>
    <font>
      <sz val="10"/>
      <name val="Arial"/>
      <family val="2"/>
    </font>
    <font>
      <u/>
      <sz val="10"/>
      <name val="Arial"/>
      <family val="2"/>
    </font>
    <font>
      <b/>
      <sz val="12"/>
      <name val="Arial"/>
      <family val="2"/>
    </font>
    <font>
      <b/>
      <sz val="10"/>
      <name val="Arial"/>
      <family val="2"/>
    </font>
    <font>
      <b/>
      <sz val="11"/>
      <color theme="1"/>
      <name val="Arial"/>
      <family val="2"/>
    </font>
    <font>
      <b/>
      <sz val="12"/>
      <color theme="1"/>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110">
    <xf numFmtId="0" fontId="0" fillId="0" borderId="0" xfId="0"/>
    <xf numFmtId="0" fontId="3" fillId="0" borderId="0" xfId="0" applyFont="1" applyAlignment="1">
      <alignment vertical="center"/>
    </xf>
    <xf numFmtId="0" fontId="3"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vertical="center"/>
    </xf>
    <xf numFmtId="0" fontId="0" fillId="0" borderId="0" xfId="0" applyAlignment="1">
      <alignment horizontal="center"/>
    </xf>
    <xf numFmtId="0" fontId="1" fillId="0" borderId="0" xfId="0" applyFont="1"/>
    <xf numFmtId="0" fontId="0" fillId="0" borderId="0" xfId="0" applyFill="1"/>
    <xf numFmtId="0" fontId="0" fillId="0" borderId="0" xfId="0" applyFill="1" applyAlignment="1">
      <alignment horizontal="center"/>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1" fillId="0" borderId="0" xfId="0" applyFont="1" applyFill="1" applyAlignment="1">
      <alignment wrapText="1"/>
    </xf>
    <xf numFmtId="0" fontId="0" fillId="0" borderId="0" xfId="0" applyFill="1" applyAlignment="1">
      <alignment wrapText="1"/>
    </xf>
    <xf numFmtId="43" fontId="0" fillId="0" borderId="0" xfId="1" applyFont="1"/>
    <xf numFmtId="43" fontId="0" fillId="0" borderId="0" xfId="1" applyFont="1" applyAlignment="1">
      <alignment horizontal="center"/>
    </xf>
    <xf numFmtId="43" fontId="0" fillId="0" borderId="2" xfId="1" applyFont="1" applyBorder="1"/>
    <xf numFmtId="43" fontId="0" fillId="0" borderId="1" xfId="1" applyFont="1" applyBorder="1"/>
    <xf numFmtId="0" fontId="6" fillId="0" borderId="0" xfId="0" applyFont="1" applyAlignment="1">
      <alignment wrapText="1"/>
    </xf>
    <xf numFmtId="0" fontId="0" fillId="0" borderId="0" xfId="0" applyFill="1" applyAlignment="1">
      <alignment horizontal="center" wrapText="1"/>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xf>
    <xf numFmtId="43" fontId="1" fillId="0" borderId="0" xfId="1" applyFont="1"/>
    <xf numFmtId="0" fontId="1" fillId="0" borderId="0" xfId="0" applyFont="1" applyAlignment="1">
      <alignment horizontal="left"/>
    </xf>
    <xf numFmtId="0" fontId="7" fillId="0" borderId="3" xfId="0" applyFont="1" applyFill="1" applyBorder="1"/>
    <xf numFmtId="0" fontId="7" fillId="0" borderId="0" xfId="0" applyFont="1" applyFill="1" applyBorder="1"/>
    <xf numFmtId="0" fontId="9" fillId="0" borderId="3" xfId="2" applyFont="1" applyFill="1" applyBorder="1" applyAlignment="1" applyProtection="1">
      <alignment horizontal="left" vertical="center"/>
      <protection hidden="1"/>
    </xf>
    <xf numFmtId="0" fontId="0" fillId="0" borderId="0" xfId="0" applyBorder="1"/>
    <xf numFmtId="0" fontId="0" fillId="0" borderId="3" xfId="0" applyBorder="1"/>
    <xf numFmtId="0" fontId="0" fillId="0" borderId="4" xfId="0" applyBorder="1"/>
    <xf numFmtId="0" fontId="6" fillId="0" borderId="0" xfId="0" applyFont="1" applyAlignment="1">
      <alignment horizontal="right"/>
    </xf>
    <xf numFmtId="0" fontId="0" fillId="0" borderId="6" xfId="0" applyBorder="1" applyAlignment="1">
      <alignment horizontal="center"/>
    </xf>
    <xf numFmtId="0" fontId="0" fillId="0" borderId="5" xfId="0" applyBorder="1" applyAlignment="1">
      <alignment horizontal="center"/>
    </xf>
    <xf numFmtId="0" fontId="0" fillId="0" borderId="0" xfId="0" applyBorder="1" applyAlignment="1">
      <alignment horizontal="center" vertical="center"/>
    </xf>
    <xf numFmtId="10" fontId="0" fillId="0" borderId="0" xfId="0" applyNumberFormat="1" applyBorder="1" applyAlignment="1">
      <alignment horizontal="center" vertical="center"/>
    </xf>
    <xf numFmtId="43" fontId="0" fillId="0" borderId="0" xfId="1" applyFont="1" applyBorder="1"/>
    <xf numFmtId="0" fontId="0" fillId="0" borderId="0" xfId="0" applyBorder="1" applyAlignment="1">
      <alignment horizontal="center"/>
    </xf>
    <xf numFmtId="0" fontId="4" fillId="0" borderId="0" xfId="0" applyFont="1" applyBorder="1" applyAlignment="1">
      <alignment wrapText="1"/>
    </xf>
    <xf numFmtId="0" fontId="0" fillId="0" borderId="0" xfId="0" applyAlignment="1"/>
    <xf numFmtId="0" fontId="0" fillId="0" borderId="0" xfId="0" applyFill="1" applyAlignment="1">
      <alignment horizontal="left" wrapText="1"/>
    </xf>
    <xf numFmtId="0" fontId="0" fillId="0" borderId="0" xfId="0" applyAlignment="1">
      <alignment horizontal="left" wrapText="1"/>
    </xf>
    <xf numFmtId="0" fontId="6" fillId="0" borderId="0" xfId="0" applyFont="1" applyFill="1" applyAlignment="1">
      <alignment horizontal="center" vertical="center"/>
    </xf>
    <xf numFmtId="0" fontId="4" fillId="0" borderId="0" xfId="0" applyFont="1" applyBorder="1" applyAlignment="1">
      <alignment horizontal="right"/>
    </xf>
    <xf numFmtId="0" fontId="4" fillId="0" borderId="0" xfId="0" applyFont="1"/>
    <xf numFmtId="0" fontId="0" fillId="0" borderId="1" xfId="0" applyBorder="1" applyAlignment="1">
      <alignment horizontal="center"/>
    </xf>
    <xf numFmtId="43" fontId="0" fillId="0" borderId="0" xfId="1" applyFont="1" applyAlignment="1">
      <alignment vertical="center"/>
    </xf>
    <xf numFmtId="0" fontId="0" fillId="0" borderId="0" xfId="0" applyAlignment="1">
      <alignment horizontal="left"/>
    </xf>
    <xf numFmtId="43" fontId="0" fillId="0" borderId="0" xfId="1" applyFont="1"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xf numFmtId="0" fontId="0" fillId="0" borderId="0" xfId="0" applyAlignment="1">
      <alignment horizontal="right"/>
    </xf>
    <xf numFmtId="0" fontId="0" fillId="0" borderId="0" xfId="0" applyAlignment="1">
      <alignment horizontal="center" vertical="center" wrapText="1"/>
    </xf>
    <xf numFmtId="43" fontId="0" fillId="0" borderId="0" xfId="1" applyFont="1" applyAlignment="1">
      <alignment vertical="center" wrapText="1"/>
    </xf>
    <xf numFmtId="0" fontId="0" fillId="0" borderId="3" xfId="0" applyBorder="1" applyAlignment="1">
      <alignment vertical="top"/>
    </xf>
    <xf numFmtId="0" fontId="0" fillId="0" borderId="4" xfId="0" applyBorder="1" applyAlignment="1">
      <alignment horizontal="right"/>
    </xf>
    <xf numFmtId="0" fontId="0" fillId="0" borderId="4" xfId="0" applyBorder="1" applyAlignment="1">
      <alignment horizontal="left"/>
    </xf>
    <xf numFmtId="44" fontId="9" fillId="0" borderId="4" xfId="3" applyFont="1" applyBorder="1"/>
    <xf numFmtId="0" fontId="11" fillId="0" borderId="0" xfId="0" applyFont="1" applyBorder="1" applyAlignment="1">
      <alignment horizontal="left" vertical="center" wrapText="1"/>
    </xf>
    <xf numFmtId="0" fontId="9" fillId="0" borderId="0" xfId="0" applyFont="1" applyBorder="1" applyAlignment="1">
      <alignment horizontal="left" vertical="center" wrapText="1"/>
    </xf>
    <xf numFmtId="4" fontId="11" fillId="0" borderId="0" xfId="0" applyNumberFormat="1" applyFont="1" applyBorder="1" applyAlignment="1">
      <alignment horizontal="left" vertical="center" wrapText="1"/>
    </xf>
    <xf numFmtId="44" fontId="11" fillId="0" borderId="0" xfId="3" applyFont="1" applyBorder="1" applyAlignment="1">
      <alignment horizontal="left" vertical="center" wrapText="1"/>
    </xf>
    <xf numFmtId="0" fontId="12" fillId="0" borderId="4" xfId="0" applyFont="1" applyBorder="1" applyAlignment="1">
      <alignment horizontal="left" vertical="top"/>
    </xf>
    <xf numFmtId="0" fontId="0" fillId="0" borderId="4" xfId="0" applyBorder="1" applyAlignment="1">
      <alignment horizontal="left" vertical="top"/>
    </xf>
    <xf numFmtId="44" fontId="0" fillId="0" borderId="0" xfId="0" applyNumberFormat="1"/>
    <xf numFmtId="0" fontId="0" fillId="0" borderId="3" xfId="0" applyBorder="1" applyAlignment="1">
      <alignment horizontal="left" vertical="top"/>
    </xf>
    <xf numFmtId="0" fontId="0" fillId="0" borderId="4" xfId="0" applyBorder="1" applyAlignment="1">
      <alignment vertical="top" wrapText="1"/>
    </xf>
    <xf numFmtId="0" fontId="0" fillId="0" borderId="4" xfId="0" applyBorder="1" applyAlignment="1">
      <alignment horizontal="left" vertical="top" wrapText="1"/>
    </xf>
    <xf numFmtId="10" fontId="12" fillId="0" borderId="0" xfId="0" applyNumberFormat="1" applyFont="1" applyBorder="1" applyAlignment="1">
      <alignment horizontal="left" vertical="center" wrapText="1"/>
    </xf>
    <xf numFmtId="0" fontId="0" fillId="0" borderId="0" xfId="0" applyAlignment="1">
      <alignment horizontal="left" vertical="center"/>
    </xf>
    <xf numFmtId="44" fontId="0" fillId="0" borderId="0" xfId="3" applyFont="1" applyAlignment="1">
      <alignment horizontal="left" vertical="center"/>
    </xf>
    <xf numFmtId="44" fontId="9" fillId="0" borderId="12" xfId="3" applyFont="1" applyBorder="1"/>
    <xf numFmtId="0" fontId="13" fillId="0" borderId="0" xfId="0" applyFont="1" applyAlignment="1">
      <alignment horizontal="left" vertical="center"/>
    </xf>
    <xf numFmtId="44" fontId="14" fillId="0" borderId="0" xfId="3" applyFont="1" applyAlignment="1">
      <alignment horizontal="left" vertical="center"/>
    </xf>
    <xf numFmtId="44" fontId="9" fillId="0" borderId="8" xfId="3" applyFont="1" applyBorder="1"/>
    <xf numFmtId="44" fontId="0" fillId="0" borderId="0" xfId="3" applyFont="1"/>
    <xf numFmtId="0" fontId="0" fillId="0" borderId="3" xfId="0" applyBorder="1" applyAlignment="1">
      <alignment vertical="center"/>
    </xf>
    <xf numFmtId="0" fontId="0" fillId="0" borderId="14" xfId="0" applyBorder="1" applyAlignment="1">
      <alignment vertical="center"/>
    </xf>
    <xf numFmtId="44" fontId="12" fillId="0" borderId="4" xfId="3" applyFont="1" applyBorder="1"/>
    <xf numFmtId="0" fontId="9" fillId="0" borderId="0" xfId="0" applyFont="1" applyBorder="1" applyAlignment="1">
      <alignment horizontal="left" vertical="top" wrapText="1"/>
    </xf>
    <xf numFmtId="43" fontId="0" fillId="0" borderId="10" xfId="1" applyFont="1" applyBorder="1"/>
    <xf numFmtId="44" fontId="0" fillId="0" borderId="14" xfId="0" applyNumberFormat="1" applyBorder="1" applyAlignment="1">
      <alignment horizontal="left"/>
    </xf>
    <xf numFmtId="164" fontId="0" fillId="0" borderId="3" xfId="0" applyNumberFormat="1" applyBorder="1"/>
    <xf numFmtId="164" fontId="0" fillId="0" borderId="4" xfId="0" applyNumberFormat="1" applyBorder="1"/>
    <xf numFmtId="164" fontId="0" fillId="0" borderId="7" xfId="0" applyNumberFormat="1" applyBorder="1"/>
    <xf numFmtId="164" fontId="0" fillId="0" borderId="16" xfId="0" applyNumberFormat="1" applyBorder="1"/>
    <xf numFmtId="10" fontId="0" fillId="0" borderId="0" xfId="1" applyNumberFormat="1" applyFont="1" applyAlignment="1">
      <alignment horizontal="center"/>
    </xf>
    <xf numFmtId="10" fontId="0" fillId="0" borderId="5" xfId="0" applyNumberFormat="1" applyBorder="1"/>
    <xf numFmtId="10" fontId="0" fillId="0" borderId="4" xfId="0" applyNumberFormat="1" applyBorder="1" applyAlignment="1">
      <alignment horizontal="left" vertical="top"/>
    </xf>
    <xf numFmtId="10" fontId="0" fillId="0" borderId="3" xfId="0" applyNumberFormat="1" applyBorder="1" applyAlignment="1">
      <alignment horizontal="left" vertical="top"/>
    </xf>
    <xf numFmtId="10" fontId="0" fillId="0" borderId="8" xfId="0" applyNumberFormat="1" applyBorder="1"/>
    <xf numFmtId="10" fontId="0" fillId="0" borderId="4" xfId="0" applyNumberFormat="1" applyBorder="1"/>
    <xf numFmtId="0" fontId="7" fillId="0" borderId="3" xfId="0" applyFont="1" applyFill="1" applyBorder="1" applyAlignment="1">
      <alignment wrapText="1"/>
    </xf>
    <xf numFmtId="0" fontId="7" fillId="0" borderId="0" xfId="0" applyFont="1" applyFill="1" applyBorder="1" applyAlignment="1">
      <alignment wrapText="1"/>
    </xf>
    <xf numFmtId="0" fontId="9" fillId="0" borderId="3" xfId="2" applyFont="1" applyFill="1" applyBorder="1" applyAlignment="1" applyProtection="1">
      <alignment horizontal="left" vertical="center" wrapText="1"/>
      <protection hidden="1"/>
    </xf>
    <xf numFmtId="0" fontId="9" fillId="0" borderId="0" xfId="2" applyFont="1" applyFill="1" applyBorder="1" applyAlignment="1" applyProtection="1">
      <alignment horizontal="left" vertical="center" wrapText="1"/>
      <protection hidden="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 xfId="0" applyFont="1" applyBorder="1" applyAlignment="1">
      <alignment horizontal="left" vertical="center"/>
    </xf>
    <xf numFmtId="0" fontId="1" fillId="0" borderId="15" xfId="0" applyFont="1" applyBorder="1" applyAlignment="1">
      <alignment horizontal="left" vertical="center"/>
    </xf>
    <xf numFmtId="0" fontId="9" fillId="0" borderId="0" xfId="0" applyFont="1" applyBorder="1" applyAlignment="1">
      <alignment horizontal="left" vertical="top" wrapText="1"/>
    </xf>
  </cellXfs>
  <cellStyles count="4">
    <cellStyle name="Comma" xfId="1" builtinId="3"/>
    <cellStyle name="Currency" xfId="3" builtinId="4"/>
    <cellStyle name="Normal" xfId="0" builtinId="0"/>
    <cellStyle name="Normal_Budget estimat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548640</xdr:colOff>
      <xdr:row>61</xdr:row>
      <xdr:rowOff>45720</xdr:rowOff>
    </xdr:from>
    <xdr:to>
      <xdr:col>1</xdr:col>
      <xdr:colOff>1912620</xdr:colOff>
      <xdr:row>61</xdr:row>
      <xdr:rowOff>624840</xdr:rowOff>
    </xdr:to>
    <xdr:pic>
      <xdr:nvPicPr>
        <xdr:cNvPr id="3" name="Picture 2">
          <a:extLst>
            <a:ext uri="{FF2B5EF4-FFF2-40B4-BE49-F238E27FC236}">
              <a16:creationId xmlns:a16="http://schemas.microsoft.com/office/drawing/2014/main" id="{8267D12E-B5A4-4E69-947A-726DD581A71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334" t="8997" r="78105" b="82864"/>
        <a:stretch/>
      </xdr:blipFill>
      <xdr:spPr>
        <a:xfrm>
          <a:off x="822960" y="10904220"/>
          <a:ext cx="1363980" cy="579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19" zoomScaleNormal="100" workbookViewId="0">
      <selection activeCell="C13" sqref="C13"/>
    </sheetView>
  </sheetViews>
  <sheetFormatPr defaultRowHeight="14.4" x14ac:dyDescent="0.3"/>
  <cols>
    <col min="1" max="1" width="3.109375" customWidth="1"/>
    <col min="2" max="2" width="81.33203125" customWidth="1"/>
    <col min="3" max="3" width="27.6640625" customWidth="1"/>
    <col min="4" max="4" width="31.6640625" customWidth="1"/>
  </cols>
  <sheetData>
    <row r="1" spans="1:2" s="6" customFormat="1" x14ac:dyDescent="0.3">
      <c r="A1" s="28" t="s">
        <v>125</v>
      </c>
    </row>
    <row r="2" spans="1:2" s="6" customFormat="1" x14ac:dyDescent="0.3">
      <c r="A2" s="28"/>
    </row>
    <row r="3" spans="1:2" x14ac:dyDescent="0.3">
      <c r="B3" s="6" t="s">
        <v>127</v>
      </c>
    </row>
    <row r="5" spans="1:2" x14ac:dyDescent="0.3">
      <c r="B5" s="1" t="s">
        <v>0</v>
      </c>
    </row>
    <row r="6" spans="1:2" x14ac:dyDescent="0.3">
      <c r="B6" s="2"/>
    </row>
    <row r="7" spans="1:2" ht="48" x14ac:dyDescent="0.3">
      <c r="B7" s="3" t="s">
        <v>1</v>
      </c>
    </row>
    <row r="8" spans="1:2" x14ac:dyDescent="0.3">
      <c r="B8" s="1"/>
    </row>
    <row r="9" spans="1:2" x14ac:dyDescent="0.3">
      <c r="B9" s="1" t="s">
        <v>2</v>
      </c>
    </row>
    <row r="10" spans="1:2" x14ac:dyDescent="0.3">
      <c r="B10" s="1"/>
    </row>
    <row r="11" spans="1:2" x14ac:dyDescent="0.3">
      <c r="B11" s="1" t="s">
        <v>3</v>
      </c>
    </row>
    <row r="12" spans="1:2" x14ac:dyDescent="0.3">
      <c r="B12" s="4"/>
    </row>
    <row r="13" spans="1:2" ht="24" x14ac:dyDescent="0.3">
      <c r="A13" s="3" t="s">
        <v>4</v>
      </c>
      <c r="B13" s="3" t="s">
        <v>5</v>
      </c>
    </row>
    <row r="14" spans="1:2" x14ac:dyDescent="0.3">
      <c r="B14" s="3"/>
    </row>
    <row r="15" spans="1:2" ht="36" x14ac:dyDescent="0.3">
      <c r="A15" s="3" t="s">
        <v>10</v>
      </c>
      <c r="B15" s="3" t="s">
        <v>111</v>
      </c>
    </row>
    <row r="16" spans="1:2" x14ac:dyDescent="0.3">
      <c r="B16" s="3"/>
    </row>
    <row r="17" spans="1:2" ht="36" x14ac:dyDescent="0.3">
      <c r="A17" s="3" t="s">
        <v>11</v>
      </c>
      <c r="B17" s="3" t="s">
        <v>6</v>
      </c>
    </row>
    <row r="18" spans="1:2" x14ac:dyDescent="0.3">
      <c r="B18" s="3"/>
    </row>
    <row r="19" spans="1:2" x14ac:dyDescent="0.3">
      <c r="A19" s="3" t="s">
        <v>12</v>
      </c>
      <c r="B19" s="3" t="s">
        <v>83</v>
      </c>
    </row>
    <row r="20" spans="1:2" x14ac:dyDescent="0.3">
      <c r="B20" s="3"/>
    </row>
    <row r="21" spans="1:2" ht="36" x14ac:dyDescent="0.3">
      <c r="A21" s="3" t="s">
        <v>13</v>
      </c>
      <c r="B21" s="3" t="s">
        <v>84</v>
      </c>
    </row>
    <row r="22" spans="1:2" x14ac:dyDescent="0.3">
      <c r="B22" s="3"/>
    </row>
    <row r="23" spans="1:2" ht="24" x14ac:dyDescent="0.3">
      <c r="A23" s="3" t="s">
        <v>14</v>
      </c>
      <c r="B23" s="3" t="s">
        <v>7</v>
      </c>
    </row>
    <row r="24" spans="1:2" x14ac:dyDescent="0.3">
      <c r="B24" s="3"/>
    </row>
    <row r="25" spans="1:2" ht="24" x14ac:dyDescent="0.3">
      <c r="A25" s="3" t="s">
        <v>15</v>
      </c>
      <c r="B25" s="3" t="s">
        <v>85</v>
      </c>
    </row>
    <row r="27" spans="1:2" x14ac:dyDescent="0.3">
      <c r="A27" s="3" t="s">
        <v>16</v>
      </c>
      <c r="B27" s="3" t="s">
        <v>8</v>
      </c>
    </row>
    <row r="29" spans="1:2" x14ac:dyDescent="0.3">
      <c r="A29" s="3" t="s">
        <v>17</v>
      </c>
      <c r="B29" s="3" t="s">
        <v>9</v>
      </c>
    </row>
    <row r="31" spans="1:2" x14ac:dyDescent="0.3">
      <c r="A31" s="3" t="s">
        <v>18</v>
      </c>
      <c r="B31" s="3" t="s">
        <v>22</v>
      </c>
    </row>
    <row r="32" spans="1:2" x14ac:dyDescent="0.3">
      <c r="B32" s="3"/>
    </row>
    <row r="33" spans="1:2" x14ac:dyDescent="0.3">
      <c r="A33" s="3" t="s">
        <v>19</v>
      </c>
      <c r="B33" s="3" t="s">
        <v>23</v>
      </c>
    </row>
    <row r="35" spans="1:2" x14ac:dyDescent="0.3">
      <c r="A35" s="3" t="s">
        <v>20</v>
      </c>
      <c r="B35" s="3" t="s">
        <v>24</v>
      </c>
    </row>
    <row r="37" spans="1:2" x14ac:dyDescent="0.3">
      <c r="A37" s="3" t="s">
        <v>21</v>
      </c>
      <c r="B37" s="3" t="s">
        <v>25</v>
      </c>
    </row>
    <row r="38" spans="1:2" x14ac:dyDescent="0.3">
      <c r="A38" s="3"/>
      <c r="B38" s="3"/>
    </row>
    <row r="39" spans="1:2" x14ac:dyDescent="0.3">
      <c r="A39" s="3"/>
      <c r="B39" s="5"/>
    </row>
    <row r="40" spans="1:2" x14ac:dyDescent="0.3">
      <c r="B40" t="s">
        <v>31</v>
      </c>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23" zoomScaleNormal="100" workbookViewId="0">
      <selection activeCell="H42" sqref="H42"/>
    </sheetView>
  </sheetViews>
  <sheetFormatPr defaultRowHeight="14.4" x14ac:dyDescent="0.3"/>
  <cols>
    <col min="1" max="1" width="5.33203125" customWidth="1"/>
    <col min="5" max="5" width="10" bestFit="1" customWidth="1"/>
    <col min="6" max="6" width="11.6640625" bestFit="1" customWidth="1"/>
    <col min="7" max="7" width="9" bestFit="1" customWidth="1"/>
    <col min="8" max="8" width="10" bestFit="1" customWidth="1"/>
  </cols>
  <sheetData>
    <row r="1" spans="1:9" x14ac:dyDescent="0.3">
      <c r="A1" s="6" t="s">
        <v>125</v>
      </c>
    </row>
    <row r="2" spans="1:9" x14ac:dyDescent="0.3">
      <c r="A2" s="6"/>
    </row>
    <row r="3" spans="1:9" x14ac:dyDescent="0.3">
      <c r="A3" s="6"/>
      <c r="B3" s="6" t="s">
        <v>126</v>
      </c>
    </row>
    <row r="5" spans="1:9" x14ac:dyDescent="0.3">
      <c r="B5" s="6" t="s">
        <v>91</v>
      </c>
    </row>
    <row r="6" spans="1:9" x14ac:dyDescent="0.3">
      <c r="E6" s="36" t="s">
        <v>50</v>
      </c>
      <c r="F6" s="37" t="s">
        <v>51</v>
      </c>
      <c r="G6" s="37" t="s">
        <v>52</v>
      </c>
      <c r="H6" s="37" t="s">
        <v>53</v>
      </c>
      <c r="I6" s="33"/>
    </row>
    <row r="7" spans="1:9" x14ac:dyDescent="0.3">
      <c r="B7" s="29" t="s">
        <v>34</v>
      </c>
      <c r="C7" s="30"/>
      <c r="E7" s="86">
        <v>1954</v>
      </c>
      <c r="F7" s="87">
        <v>10964</v>
      </c>
      <c r="G7" s="87">
        <v>1954</v>
      </c>
      <c r="H7" s="87">
        <f>SUM(E7:G7)</f>
        <v>14872</v>
      </c>
      <c r="I7" s="33"/>
    </row>
    <row r="8" spans="1:9" x14ac:dyDescent="0.3">
      <c r="B8" s="33"/>
      <c r="C8" s="30"/>
      <c r="E8" s="86"/>
      <c r="F8" s="87"/>
      <c r="G8" s="87"/>
      <c r="H8" s="87"/>
      <c r="I8" s="33"/>
    </row>
    <row r="9" spans="1:9" x14ac:dyDescent="0.3">
      <c r="B9" s="29" t="s">
        <v>33</v>
      </c>
      <c r="C9" s="30"/>
      <c r="E9" s="86">
        <v>1200</v>
      </c>
      <c r="F9" s="87"/>
      <c r="G9" s="87">
        <v>1200</v>
      </c>
      <c r="H9" s="87">
        <f t="shared" ref="H9:H45" si="0">SUM(E9:G9)</f>
        <v>2400</v>
      </c>
      <c r="I9" s="33"/>
    </row>
    <row r="10" spans="1:9" x14ac:dyDescent="0.3">
      <c r="B10" s="29"/>
      <c r="C10" s="30"/>
      <c r="E10" s="86"/>
      <c r="F10" s="87"/>
      <c r="G10" s="87"/>
      <c r="H10" s="87"/>
      <c r="I10" s="33"/>
    </row>
    <row r="11" spans="1:9" x14ac:dyDescent="0.3">
      <c r="B11" s="29" t="s">
        <v>35</v>
      </c>
      <c r="C11" s="30"/>
      <c r="E11" s="86">
        <v>250</v>
      </c>
      <c r="F11" s="87">
        <v>2838</v>
      </c>
      <c r="G11" s="87">
        <v>250</v>
      </c>
      <c r="H11" s="87">
        <f t="shared" si="0"/>
        <v>3338</v>
      </c>
      <c r="I11" s="33"/>
    </row>
    <row r="12" spans="1:9" x14ac:dyDescent="0.3">
      <c r="B12" s="29"/>
      <c r="C12" s="30"/>
      <c r="E12" s="86"/>
      <c r="F12" s="87"/>
      <c r="G12" s="87"/>
      <c r="H12" s="87"/>
      <c r="I12" s="33"/>
    </row>
    <row r="13" spans="1:9" x14ac:dyDescent="0.3">
      <c r="B13" s="29" t="s">
        <v>36</v>
      </c>
      <c r="C13" s="30"/>
      <c r="E13" s="86"/>
      <c r="F13" s="87">
        <v>402</v>
      </c>
      <c r="G13" s="87"/>
      <c r="H13" s="87">
        <f t="shared" si="0"/>
        <v>402</v>
      </c>
      <c r="I13" s="33"/>
    </row>
    <row r="14" spans="1:9" x14ac:dyDescent="0.3">
      <c r="B14" s="29"/>
      <c r="C14" s="30"/>
      <c r="E14" s="86"/>
      <c r="F14" s="87"/>
      <c r="G14" s="87"/>
      <c r="H14" s="87"/>
      <c r="I14" s="33"/>
    </row>
    <row r="15" spans="1:9" x14ac:dyDescent="0.3">
      <c r="B15" s="29" t="s">
        <v>37</v>
      </c>
      <c r="C15" s="30"/>
      <c r="E15" s="86"/>
      <c r="F15" s="87">
        <v>535</v>
      </c>
      <c r="G15" s="87"/>
      <c r="H15" s="87">
        <f t="shared" si="0"/>
        <v>535</v>
      </c>
      <c r="I15" s="33"/>
    </row>
    <row r="16" spans="1:9" x14ac:dyDescent="0.3">
      <c r="B16" s="29"/>
      <c r="C16" s="30"/>
      <c r="E16" s="86"/>
      <c r="F16" s="87"/>
      <c r="G16" s="87"/>
      <c r="H16" s="87"/>
      <c r="I16" s="33"/>
    </row>
    <row r="17" spans="2:9" x14ac:dyDescent="0.3">
      <c r="B17" s="29" t="s">
        <v>38</v>
      </c>
      <c r="C17" s="30"/>
      <c r="E17" s="86">
        <v>1926</v>
      </c>
      <c r="F17" s="87"/>
      <c r="G17" s="87"/>
      <c r="H17" s="87">
        <f t="shared" si="0"/>
        <v>1926</v>
      </c>
      <c r="I17" s="33"/>
    </row>
    <row r="18" spans="2:9" x14ac:dyDescent="0.3">
      <c r="B18" s="29"/>
      <c r="C18" s="30"/>
      <c r="E18" s="86"/>
      <c r="F18" s="87"/>
      <c r="G18" s="87"/>
      <c r="H18" s="87"/>
      <c r="I18" s="33"/>
    </row>
    <row r="19" spans="2:9" x14ac:dyDescent="0.3">
      <c r="B19" s="29" t="s">
        <v>49</v>
      </c>
      <c r="C19" s="30"/>
      <c r="E19" s="86">
        <v>1070</v>
      </c>
      <c r="F19" s="87"/>
      <c r="G19" s="87"/>
      <c r="H19" s="87">
        <f t="shared" si="0"/>
        <v>1070</v>
      </c>
      <c r="I19" s="33"/>
    </row>
    <row r="20" spans="2:9" x14ac:dyDescent="0.3">
      <c r="B20" s="29"/>
      <c r="C20" s="30"/>
      <c r="E20" s="86"/>
      <c r="F20" s="87"/>
      <c r="G20" s="87"/>
      <c r="H20" s="87"/>
      <c r="I20" s="33"/>
    </row>
    <row r="21" spans="2:9" x14ac:dyDescent="0.3">
      <c r="B21" s="29" t="s">
        <v>48</v>
      </c>
      <c r="C21" s="30"/>
      <c r="E21" s="86">
        <v>535</v>
      </c>
      <c r="F21" s="87"/>
      <c r="G21" s="87"/>
      <c r="H21" s="87">
        <f t="shared" si="0"/>
        <v>535</v>
      </c>
      <c r="I21" s="33"/>
    </row>
    <row r="22" spans="2:9" x14ac:dyDescent="0.3">
      <c r="B22" s="29"/>
      <c r="C22" s="30"/>
      <c r="E22" s="86"/>
      <c r="F22" s="87"/>
      <c r="G22" s="87"/>
      <c r="H22" s="87"/>
      <c r="I22" s="33"/>
    </row>
    <row r="23" spans="2:9" x14ac:dyDescent="0.3">
      <c r="B23" s="31" t="s">
        <v>39</v>
      </c>
      <c r="C23" s="30"/>
      <c r="E23" s="86">
        <v>1016</v>
      </c>
      <c r="F23" s="87"/>
      <c r="G23" s="87"/>
      <c r="H23" s="87">
        <f t="shared" si="0"/>
        <v>1016</v>
      </c>
      <c r="I23" s="33"/>
    </row>
    <row r="24" spans="2:9" x14ac:dyDescent="0.3">
      <c r="B24" s="31"/>
      <c r="C24" s="30"/>
      <c r="E24" s="86"/>
      <c r="F24" s="87"/>
      <c r="G24" s="87"/>
      <c r="H24" s="87"/>
      <c r="I24" s="33"/>
    </row>
    <row r="25" spans="2:9" x14ac:dyDescent="0.3">
      <c r="B25" s="96" t="s">
        <v>40</v>
      </c>
      <c r="C25" s="97"/>
      <c r="D25" s="32"/>
      <c r="E25" s="86"/>
      <c r="F25" s="87"/>
      <c r="G25" s="87">
        <v>1231</v>
      </c>
      <c r="H25" s="87">
        <f t="shared" si="0"/>
        <v>1231</v>
      </c>
      <c r="I25" s="33"/>
    </row>
    <row r="26" spans="2:9" x14ac:dyDescent="0.3">
      <c r="B26" s="31"/>
      <c r="C26" s="30"/>
      <c r="E26" s="86"/>
      <c r="F26" s="87"/>
      <c r="G26" s="87"/>
      <c r="H26" s="87"/>
      <c r="I26" s="33"/>
    </row>
    <row r="27" spans="2:9" x14ac:dyDescent="0.3">
      <c r="B27" s="31" t="s">
        <v>41</v>
      </c>
      <c r="C27" s="30"/>
      <c r="E27" s="86"/>
      <c r="F27" s="87"/>
      <c r="G27" s="87"/>
      <c r="H27" s="87">
        <f t="shared" si="0"/>
        <v>0</v>
      </c>
      <c r="I27" s="33"/>
    </row>
    <row r="28" spans="2:9" x14ac:dyDescent="0.3">
      <c r="B28" s="31"/>
      <c r="C28" s="30"/>
      <c r="E28" s="86"/>
      <c r="F28" s="87"/>
      <c r="G28" s="87"/>
      <c r="H28" s="87"/>
      <c r="I28" s="33"/>
    </row>
    <row r="29" spans="2:9" x14ac:dyDescent="0.3">
      <c r="B29" s="31" t="s">
        <v>42</v>
      </c>
      <c r="C29" s="30"/>
      <c r="E29" s="86"/>
      <c r="F29" s="87"/>
      <c r="G29" s="87"/>
      <c r="H29" s="87">
        <f t="shared" si="0"/>
        <v>0</v>
      </c>
      <c r="I29" s="33"/>
    </row>
    <row r="30" spans="2:9" x14ac:dyDescent="0.3">
      <c r="B30" s="31"/>
      <c r="C30" s="30"/>
      <c r="E30" s="86"/>
      <c r="F30" s="87"/>
      <c r="G30" s="87"/>
      <c r="H30" s="87"/>
      <c r="I30" s="33"/>
    </row>
    <row r="31" spans="2:9" x14ac:dyDescent="0.3">
      <c r="B31" s="29" t="s">
        <v>43</v>
      </c>
      <c r="C31" s="30"/>
      <c r="E31" s="86">
        <v>7426</v>
      </c>
      <c r="F31" s="87"/>
      <c r="G31" s="87"/>
      <c r="H31" s="87">
        <f t="shared" si="0"/>
        <v>7426</v>
      </c>
      <c r="I31" s="33"/>
    </row>
    <row r="32" spans="2:9" x14ac:dyDescent="0.3">
      <c r="B32" s="29"/>
      <c r="C32" s="30"/>
      <c r="E32" s="86"/>
      <c r="F32" s="87"/>
      <c r="G32" s="87"/>
      <c r="H32" s="87"/>
      <c r="I32" s="33"/>
    </row>
    <row r="33" spans="2:9" ht="29.4" customHeight="1" x14ac:dyDescent="0.3">
      <c r="B33" s="98" t="s">
        <v>44</v>
      </c>
      <c r="C33" s="99"/>
      <c r="D33" s="99"/>
      <c r="E33" s="86"/>
      <c r="F33" s="87">
        <v>403</v>
      </c>
      <c r="G33" s="87"/>
      <c r="H33" s="87">
        <f t="shared" si="0"/>
        <v>403</v>
      </c>
      <c r="I33" s="33"/>
    </row>
    <row r="34" spans="2:9" x14ac:dyDescent="0.3">
      <c r="B34" s="31"/>
      <c r="C34" s="30"/>
      <c r="E34" s="86"/>
      <c r="F34" s="87"/>
      <c r="G34" s="87"/>
      <c r="H34" s="87"/>
      <c r="I34" s="33"/>
    </row>
    <row r="35" spans="2:9" x14ac:dyDescent="0.3">
      <c r="B35" s="31" t="s">
        <v>45</v>
      </c>
      <c r="C35" s="30"/>
      <c r="E35" s="86"/>
      <c r="F35" s="87"/>
      <c r="G35" s="87"/>
      <c r="H35" s="87">
        <f t="shared" si="0"/>
        <v>0</v>
      </c>
      <c r="I35" s="33"/>
    </row>
    <row r="36" spans="2:9" x14ac:dyDescent="0.3">
      <c r="B36" s="31"/>
      <c r="C36" s="30"/>
      <c r="E36" s="86"/>
      <c r="F36" s="87"/>
      <c r="G36" s="87"/>
      <c r="H36" s="87"/>
      <c r="I36" s="33"/>
    </row>
    <row r="37" spans="2:9" x14ac:dyDescent="0.3">
      <c r="B37" s="31" t="s">
        <v>46</v>
      </c>
      <c r="C37" s="30"/>
      <c r="E37" s="86">
        <v>878</v>
      </c>
      <c r="F37" s="87"/>
      <c r="G37" s="87">
        <v>878</v>
      </c>
      <c r="H37" s="87">
        <f t="shared" si="0"/>
        <v>1756</v>
      </c>
      <c r="I37" s="33"/>
    </row>
    <row r="38" spans="2:9" x14ac:dyDescent="0.3">
      <c r="B38" s="31"/>
      <c r="C38" s="30"/>
      <c r="E38" s="86"/>
      <c r="F38" s="87"/>
      <c r="G38" s="87"/>
      <c r="H38" s="87"/>
      <c r="I38" s="33"/>
    </row>
    <row r="39" spans="2:9" x14ac:dyDescent="0.3">
      <c r="B39" s="31" t="s">
        <v>47</v>
      </c>
      <c r="C39" s="30"/>
      <c r="E39" s="86"/>
      <c r="F39" s="87">
        <v>1798</v>
      </c>
      <c r="G39" s="87"/>
      <c r="H39" s="87">
        <f t="shared" si="0"/>
        <v>1798</v>
      </c>
      <c r="I39" s="33"/>
    </row>
    <row r="40" spans="2:9" x14ac:dyDescent="0.3">
      <c r="B40" s="33"/>
      <c r="E40" s="86"/>
      <c r="F40" s="87"/>
      <c r="G40" s="87"/>
      <c r="H40" s="87"/>
      <c r="I40" s="33"/>
    </row>
    <row r="41" spans="2:9" x14ac:dyDescent="0.3">
      <c r="B41" s="31" t="s">
        <v>89</v>
      </c>
      <c r="C41" s="30"/>
      <c r="E41" s="86"/>
      <c r="F41" s="87"/>
      <c r="G41" s="87"/>
      <c r="H41" s="87">
        <f t="shared" si="0"/>
        <v>0</v>
      </c>
      <c r="I41" s="33"/>
    </row>
    <row r="42" spans="2:9" x14ac:dyDescent="0.3">
      <c r="B42" s="33"/>
      <c r="E42" s="86"/>
      <c r="F42" s="87"/>
      <c r="G42" s="87"/>
      <c r="H42" s="87"/>
      <c r="I42" s="33"/>
    </row>
    <row r="43" spans="2:9" x14ac:dyDescent="0.3">
      <c r="B43" s="33"/>
      <c r="E43" s="86"/>
      <c r="F43" s="87"/>
      <c r="G43" s="87"/>
      <c r="H43" s="87"/>
      <c r="I43" s="33"/>
    </row>
    <row r="44" spans="2:9" x14ac:dyDescent="0.3">
      <c r="B44" s="33"/>
      <c r="E44" s="86"/>
      <c r="F44" s="87"/>
      <c r="G44" s="87"/>
      <c r="H44" s="87"/>
      <c r="I44" s="33"/>
    </row>
    <row r="45" spans="2:9" ht="15" thickBot="1" x14ac:dyDescent="0.35">
      <c r="D45" s="35" t="s">
        <v>54</v>
      </c>
      <c r="E45" s="88">
        <f>SUM(E7:E43)</f>
        <v>16255</v>
      </c>
      <c r="F45" s="88">
        <f>SUM(F7:F43)</f>
        <v>16940</v>
      </c>
      <c r="G45" s="88">
        <f>SUM(G7:G43)</f>
        <v>5513</v>
      </c>
      <c r="H45" s="89">
        <f t="shared" si="0"/>
        <v>38708</v>
      </c>
      <c r="I45" s="33"/>
    </row>
    <row r="47" spans="2:9" x14ac:dyDescent="0.3">
      <c r="B47" t="s">
        <v>55</v>
      </c>
    </row>
  </sheetData>
  <mergeCells count="2">
    <mergeCell ref="B25:C25"/>
    <mergeCell ref="B33:D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topLeftCell="A61" zoomScaleNormal="100" workbookViewId="0">
      <selection activeCell="F12" sqref="F12"/>
    </sheetView>
  </sheetViews>
  <sheetFormatPr defaultRowHeight="14.4" x14ac:dyDescent="0.3"/>
  <cols>
    <col min="1" max="1" width="3.33203125" style="20" customWidth="1"/>
    <col min="2" max="2" width="48.33203125" style="9" customWidth="1"/>
    <col min="3" max="3" width="6.33203125" customWidth="1"/>
    <col min="4" max="4" width="4.6640625" style="5" customWidth="1"/>
    <col min="5" max="5" width="7.6640625" style="5" customWidth="1"/>
    <col min="6" max="6" width="11.33203125" style="14" bestFit="1" customWidth="1"/>
  </cols>
  <sheetData>
    <row r="1" spans="1:6" s="6" customFormat="1" x14ac:dyDescent="0.3">
      <c r="A1" s="25" t="s">
        <v>125</v>
      </c>
      <c r="B1" s="10"/>
      <c r="D1" s="26"/>
      <c r="E1" s="26"/>
      <c r="F1" s="27"/>
    </row>
    <row r="2" spans="1:6" s="6" customFormat="1" x14ac:dyDescent="0.3">
      <c r="A2" s="25"/>
      <c r="B2" s="10"/>
      <c r="D2" s="26"/>
      <c r="E2" s="26"/>
      <c r="F2" s="27"/>
    </row>
    <row r="3" spans="1:6" x14ac:dyDescent="0.3">
      <c r="B3" s="6" t="s">
        <v>124</v>
      </c>
    </row>
    <row r="4" spans="1:6" x14ac:dyDescent="0.3">
      <c r="B4" s="6"/>
    </row>
    <row r="5" spans="1:6" x14ac:dyDescent="0.3">
      <c r="B5" s="6" t="s">
        <v>94</v>
      </c>
    </row>
    <row r="6" spans="1:6" ht="28.8" x14ac:dyDescent="0.3">
      <c r="B6" s="22" t="s">
        <v>139</v>
      </c>
    </row>
    <row r="7" spans="1:6" ht="19.95" customHeight="1" x14ac:dyDescent="0.3">
      <c r="B7" s="42" t="s">
        <v>59</v>
      </c>
      <c r="E7" s="5" t="s">
        <v>27</v>
      </c>
      <c r="F7" s="15" t="s">
        <v>53</v>
      </c>
    </row>
    <row r="8" spans="1:6" x14ac:dyDescent="0.3">
      <c r="E8" s="5" t="s">
        <v>28</v>
      </c>
      <c r="F8" s="15" t="s">
        <v>28</v>
      </c>
    </row>
    <row r="9" spans="1:6" ht="7.95" customHeight="1" x14ac:dyDescent="0.3">
      <c r="F9" s="15"/>
    </row>
    <row r="10" spans="1:6" x14ac:dyDescent="0.3">
      <c r="A10" s="20">
        <v>1</v>
      </c>
      <c r="B10" s="9" t="s">
        <v>61</v>
      </c>
      <c r="C10">
        <v>1</v>
      </c>
      <c r="D10" s="5" t="s">
        <v>62</v>
      </c>
      <c r="F10" s="14">
        <v>6046</v>
      </c>
    </row>
    <row r="11" spans="1:6" x14ac:dyDescent="0.3">
      <c r="F11" s="14">
        <f t="shared" ref="F11:F15" si="0">C11*E11</f>
        <v>0</v>
      </c>
    </row>
    <row r="12" spans="1:6" x14ac:dyDescent="0.3">
      <c r="A12" s="20">
        <v>2</v>
      </c>
      <c r="B12" s="9" t="s">
        <v>60</v>
      </c>
      <c r="C12">
        <v>1</v>
      </c>
      <c r="D12" s="8" t="s">
        <v>62</v>
      </c>
      <c r="F12" s="14">
        <v>8523</v>
      </c>
    </row>
    <row r="13" spans="1:6" x14ac:dyDescent="0.3">
      <c r="D13" s="8"/>
      <c r="F13" s="14">
        <f t="shared" si="0"/>
        <v>0</v>
      </c>
    </row>
    <row r="14" spans="1:6" x14ac:dyDescent="0.3">
      <c r="A14" s="20">
        <v>3</v>
      </c>
      <c r="B14" s="9" t="s">
        <v>120</v>
      </c>
      <c r="C14">
        <v>12</v>
      </c>
      <c r="D14" s="5" t="s">
        <v>65</v>
      </c>
      <c r="F14" s="14">
        <v>2504</v>
      </c>
    </row>
    <row r="15" spans="1:6" x14ac:dyDescent="0.3">
      <c r="D15" s="8"/>
      <c r="F15" s="14">
        <f t="shared" si="0"/>
        <v>0</v>
      </c>
    </row>
    <row r="16" spans="1:6" x14ac:dyDescent="0.3">
      <c r="A16" s="20">
        <v>4</v>
      </c>
      <c r="B16" s="9" t="s">
        <v>66</v>
      </c>
      <c r="C16">
        <v>1</v>
      </c>
      <c r="D16" s="8" t="s">
        <v>62</v>
      </c>
      <c r="F16" s="14" t="s">
        <v>160</v>
      </c>
    </row>
    <row r="17" spans="1:6" x14ac:dyDescent="0.3">
      <c r="D17" s="8"/>
      <c r="F17" s="14">
        <f t="shared" ref="F17:F77" si="1">C17*E17</f>
        <v>0</v>
      </c>
    </row>
    <row r="18" spans="1:6" x14ac:dyDescent="0.3">
      <c r="A18" s="20">
        <v>5</v>
      </c>
      <c r="B18" s="9" t="s">
        <v>118</v>
      </c>
      <c r="C18" t="s">
        <v>119</v>
      </c>
      <c r="D18" s="8"/>
      <c r="E18" s="51" t="s">
        <v>86</v>
      </c>
      <c r="F18" s="14">
        <v>10000</v>
      </c>
    </row>
    <row r="19" spans="1:6" x14ac:dyDescent="0.3">
      <c r="D19" s="8"/>
      <c r="F19" s="14">
        <f>F17*C19</f>
        <v>0</v>
      </c>
    </row>
    <row r="20" spans="1:6" x14ac:dyDescent="0.3">
      <c r="A20" s="20">
        <v>6</v>
      </c>
      <c r="B20" s="9" t="s">
        <v>67</v>
      </c>
      <c r="C20">
        <v>1</v>
      </c>
      <c r="D20" s="8" t="s">
        <v>62</v>
      </c>
      <c r="F20" s="14" t="s">
        <v>160</v>
      </c>
    </row>
    <row r="21" spans="1:6" x14ac:dyDescent="0.3">
      <c r="D21" s="8"/>
      <c r="E21"/>
      <c r="F21" s="14">
        <f t="shared" si="1"/>
        <v>0</v>
      </c>
    </row>
    <row r="22" spans="1:6" x14ac:dyDescent="0.3">
      <c r="A22" s="20">
        <v>7</v>
      </c>
      <c r="B22" s="11" t="s">
        <v>63</v>
      </c>
      <c r="C22">
        <v>1</v>
      </c>
      <c r="D22" s="5" t="s">
        <v>62</v>
      </c>
      <c r="F22" s="14">
        <v>3210</v>
      </c>
    </row>
    <row r="23" spans="1:6" x14ac:dyDescent="0.3">
      <c r="F23" s="14">
        <f t="shared" si="1"/>
        <v>0</v>
      </c>
    </row>
    <row r="24" spans="1:6" x14ac:dyDescent="0.3">
      <c r="A24" s="20">
        <v>8</v>
      </c>
      <c r="B24" s="9" t="s">
        <v>64</v>
      </c>
      <c r="C24">
        <v>12</v>
      </c>
      <c r="D24" s="5" t="s">
        <v>65</v>
      </c>
      <c r="F24" s="14">
        <v>1143</v>
      </c>
    </row>
    <row r="25" spans="1:6" x14ac:dyDescent="0.3">
      <c r="F25" s="14">
        <f t="shared" si="1"/>
        <v>0</v>
      </c>
    </row>
    <row r="26" spans="1:6" ht="28.8" x14ac:dyDescent="0.3">
      <c r="A26" s="20">
        <v>9</v>
      </c>
      <c r="B26" s="9" t="s">
        <v>100</v>
      </c>
      <c r="C26">
        <v>12</v>
      </c>
      <c r="D26" s="5" t="s">
        <v>65</v>
      </c>
      <c r="F26" s="14">
        <v>1712</v>
      </c>
    </row>
    <row r="27" spans="1:6" x14ac:dyDescent="0.3">
      <c r="F27" s="14">
        <f t="shared" si="1"/>
        <v>0</v>
      </c>
    </row>
    <row r="28" spans="1:6" x14ac:dyDescent="0.3">
      <c r="A28" s="20">
        <v>10</v>
      </c>
      <c r="B28" s="21" t="s">
        <v>108</v>
      </c>
      <c r="C28">
        <v>54</v>
      </c>
      <c r="D28" s="5" t="s">
        <v>106</v>
      </c>
      <c r="F28" s="14">
        <v>694</v>
      </c>
    </row>
    <row r="29" spans="1:6" x14ac:dyDescent="0.3">
      <c r="B29" s="21"/>
      <c r="F29" s="14">
        <f t="shared" si="1"/>
        <v>0</v>
      </c>
    </row>
    <row r="30" spans="1:6" x14ac:dyDescent="0.3">
      <c r="A30" s="20">
        <v>11</v>
      </c>
      <c r="B30" s="45" t="s">
        <v>121</v>
      </c>
      <c r="C30">
        <v>71</v>
      </c>
      <c r="D30" s="5" t="s">
        <v>106</v>
      </c>
      <c r="F30" s="14">
        <v>912</v>
      </c>
    </row>
    <row r="31" spans="1:6" x14ac:dyDescent="0.3">
      <c r="F31" s="14">
        <f t="shared" si="1"/>
        <v>0</v>
      </c>
    </row>
    <row r="32" spans="1:6" ht="28.8" x14ac:dyDescent="0.3">
      <c r="A32" s="20">
        <v>12</v>
      </c>
      <c r="B32" s="9" t="s">
        <v>95</v>
      </c>
      <c r="C32" s="23">
        <v>19</v>
      </c>
      <c r="D32" s="20" t="s">
        <v>30</v>
      </c>
      <c r="F32" s="14">
        <v>2468</v>
      </c>
    </row>
    <row r="33" spans="1:6" x14ac:dyDescent="0.3">
      <c r="C33" s="23"/>
      <c r="D33" s="20"/>
    </row>
    <row r="34" spans="1:6" x14ac:dyDescent="0.3">
      <c r="A34" s="20">
        <v>13</v>
      </c>
      <c r="B34" s="21" t="s">
        <v>107</v>
      </c>
      <c r="C34">
        <v>95</v>
      </c>
      <c r="D34" s="5" t="s">
        <v>106</v>
      </c>
      <c r="F34" s="14">
        <v>1220</v>
      </c>
    </row>
    <row r="35" spans="1:6" x14ac:dyDescent="0.3">
      <c r="B35" s="21"/>
      <c r="F35" s="14">
        <f t="shared" ref="F35" si="2">C35*E35</f>
        <v>0</v>
      </c>
    </row>
    <row r="36" spans="1:6" x14ac:dyDescent="0.3">
      <c r="A36" s="20">
        <v>14</v>
      </c>
      <c r="B36" s="45" t="s">
        <v>122</v>
      </c>
      <c r="C36">
        <v>140</v>
      </c>
      <c r="D36" s="5" t="s">
        <v>106</v>
      </c>
      <c r="F36" s="14">
        <v>1797</v>
      </c>
    </row>
    <row r="37" spans="1:6" x14ac:dyDescent="0.3">
      <c r="C37" s="23"/>
      <c r="D37" s="20"/>
      <c r="F37" s="14">
        <f t="shared" si="1"/>
        <v>0</v>
      </c>
    </row>
    <row r="38" spans="1:6" ht="28.8" x14ac:dyDescent="0.3">
      <c r="A38" s="20">
        <v>15</v>
      </c>
      <c r="B38" s="9" t="s">
        <v>87</v>
      </c>
      <c r="C38" s="23">
        <v>1</v>
      </c>
      <c r="D38" s="20" t="s">
        <v>62</v>
      </c>
      <c r="F38" s="14">
        <v>803</v>
      </c>
    </row>
    <row r="39" spans="1:6" x14ac:dyDescent="0.3">
      <c r="C39" s="23"/>
      <c r="D39" s="20"/>
      <c r="F39" s="14">
        <f t="shared" si="1"/>
        <v>0</v>
      </c>
    </row>
    <row r="40" spans="1:6" ht="28.8" x14ac:dyDescent="0.3">
      <c r="A40" s="20">
        <v>16</v>
      </c>
      <c r="B40" s="11" t="s">
        <v>96</v>
      </c>
      <c r="C40">
        <v>12</v>
      </c>
      <c r="D40" s="5" t="s">
        <v>65</v>
      </c>
      <c r="F40" s="14">
        <v>1284</v>
      </c>
    </row>
    <row r="41" spans="1:6" x14ac:dyDescent="0.3">
      <c r="F41" s="14">
        <f t="shared" si="1"/>
        <v>0</v>
      </c>
    </row>
    <row r="42" spans="1:6" ht="28.8" x14ac:dyDescent="0.3">
      <c r="A42" s="20">
        <v>17</v>
      </c>
      <c r="B42" s="9" t="s">
        <v>98</v>
      </c>
      <c r="C42" s="23">
        <v>3.2</v>
      </c>
      <c r="D42" s="20" t="s">
        <v>26</v>
      </c>
      <c r="F42" s="14">
        <v>26400</v>
      </c>
    </row>
    <row r="43" spans="1:6" x14ac:dyDescent="0.3">
      <c r="F43" s="14">
        <f t="shared" ref="F43:F47" si="3">C41*E43</f>
        <v>0</v>
      </c>
    </row>
    <row r="44" spans="1:6" x14ac:dyDescent="0.3">
      <c r="A44" s="20">
        <v>18</v>
      </c>
      <c r="B44" s="21" t="s">
        <v>68</v>
      </c>
      <c r="C44">
        <v>0.32</v>
      </c>
      <c r="D44" s="5" t="s">
        <v>26</v>
      </c>
      <c r="F44" s="14">
        <v>2640</v>
      </c>
    </row>
    <row r="45" spans="1:6" x14ac:dyDescent="0.3">
      <c r="F45" s="14">
        <f t="shared" si="3"/>
        <v>0</v>
      </c>
    </row>
    <row r="46" spans="1:6" x14ac:dyDescent="0.3">
      <c r="A46" s="20">
        <v>19</v>
      </c>
      <c r="B46" s="9" t="s">
        <v>97</v>
      </c>
      <c r="C46">
        <v>2.2400000000000002</v>
      </c>
      <c r="D46" s="5" t="s">
        <v>26</v>
      </c>
      <c r="F46" s="14">
        <v>18480</v>
      </c>
    </row>
    <row r="47" spans="1:6" x14ac:dyDescent="0.3">
      <c r="F47" s="14">
        <f t="shared" si="3"/>
        <v>0</v>
      </c>
    </row>
    <row r="48" spans="1:6" x14ac:dyDescent="0.3">
      <c r="A48" s="20">
        <v>20</v>
      </c>
      <c r="B48" s="21" t="s">
        <v>68</v>
      </c>
      <c r="C48">
        <v>0.22</v>
      </c>
      <c r="D48" s="5" t="s">
        <v>26</v>
      </c>
      <c r="F48" s="14">
        <v>1815</v>
      </c>
    </row>
    <row r="50" spans="1:6" x14ac:dyDescent="0.3">
      <c r="A50" s="20">
        <v>21</v>
      </c>
      <c r="B50" s="9" t="s">
        <v>99</v>
      </c>
      <c r="C50">
        <v>1.1499999999999999</v>
      </c>
      <c r="D50" s="5" t="s">
        <v>26</v>
      </c>
      <c r="F50" s="14">
        <v>9488</v>
      </c>
    </row>
    <row r="51" spans="1:6" x14ac:dyDescent="0.3">
      <c r="F51" s="14">
        <f t="shared" si="1"/>
        <v>0</v>
      </c>
    </row>
    <row r="52" spans="1:6" x14ac:dyDescent="0.3">
      <c r="A52" s="20">
        <v>22</v>
      </c>
      <c r="B52" s="21" t="s">
        <v>68</v>
      </c>
      <c r="C52">
        <v>0.12</v>
      </c>
      <c r="D52" s="5" t="s">
        <v>26</v>
      </c>
      <c r="F52" s="14">
        <v>990</v>
      </c>
    </row>
    <row r="53" spans="1:6" x14ac:dyDescent="0.3">
      <c r="F53" s="14">
        <f t="shared" si="1"/>
        <v>0</v>
      </c>
    </row>
    <row r="54" spans="1:6" ht="43.2" x14ac:dyDescent="0.3">
      <c r="A54" s="20">
        <v>23</v>
      </c>
      <c r="B54" s="9" t="s">
        <v>101</v>
      </c>
      <c r="C54" s="23">
        <v>96</v>
      </c>
      <c r="D54" s="20" t="s">
        <v>102</v>
      </c>
      <c r="E54" s="20"/>
      <c r="F54" s="50" t="s">
        <v>161</v>
      </c>
    </row>
    <row r="55" spans="1:6" x14ac:dyDescent="0.3">
      <c r="F55" s="14">
        <f t="shared" si="1"/>
        <v>0</v>
      </c>
    </row>
    <row r="56" spans="1:6" ht="28.8" x14ac:dyDescent="0.3">
      <c r="A56" s="20">
        <v>24</v>
      </c>
      <c r="B56" s="9" t="s">
        <v>117</v>
      </c>
      <c r="C56" s="23">
        <v>12</v>
      </c>
      <c r="D56" s="20" t="s">
        <v>102</v>
      </c>
      <c r="E56" s="20"/>
      <c r="F56" s="50">
        <v>193</v>
      </c>
    </row>
    <row r="57" spans="1:6" x14ac:dyDescent="0.3">
      <c r="A57" s="5"/>
      <c r="F57" s="14">
        <f t="shared" si="1"/>
        <v>0</v>
      </c>
    </row>
    <row r="58" spans="1:6" x14ac:dyDescent="0.3">
      <c r="A58" s="20">
        <v>25</v>
      </c>
      <c r="B58" s="9" t="s">
        <v>69</v>
      </c>
      <c r="C58">
        <v>96</v>
      </c>
      <c r="D58" s="5" t="s">
        <v>65</v>
      </c>
      <c r="F58" s="14">
        <v>1533</v>
      </c>
    </row>
    <row r="59" spans="1:6" x14ac:dyDescent="0.3">
      <c r="F59" s="14">
        <f t="shared" si="1"/>
        <v>0</v>
      </c>
    </row>
    <row r="60" spans="1:6" x14ac:dyDescent="0.3">
      <c r="A60" s="20">
        <v>26</v>
      </c>
      <c r="B60" s="9" t="s">
        <v>105</v>
      </c>
      <c r="C60">
        <v>48</v>
      </c>
      <c r="D60" s="5" t="s">
        <v>102</v>
      </c>
      <c r="F60" s="14">
        <v>767</v>
      </c>
    </row>
    <row r="61" spans="1:6" x14ac:dyDescent="0.3">
      <c r="F61" s="14">
        <f t="shared" si="1"/>
        <v>0</v>
      </c>
    </row>
    <row r="62" spans="1:6" x14ac:dyDescent="0.3">
      <c r="A62" s="20">
        <v>27</v>
      </c>
      <c r="B62" s="11" t="s">
        <v>70</v>
      </c>
      <c r="C62">
        <v>154</v>
      </c>
      <c r="D62" s="5" t="s">
        <v>29</v>
      </c>
      <c r="F62" s="14" t="s">
        <v>161</v>
      </c>
    </row>
    <row r="63" spans="1:6" x14ac:dyDescent="0.3">
      <c r="B63" s="11"/>
      <c r="F63" s="14">
        <f t="shared" si="1"/>
        <v>0</v>
      </c>
    </row>
    <row r="64" spans="1:6" x14ac:dyDescent="0.3">
      <c r="A64" s="20">
        <v>28</v>
      </c>
      <c r="B64" s="11" t="s">
        <v>103</v>
      </c>
      <c r="C64">
        <v>1</v>
      </c>
      <c r="D64" s="5" t="s">
        <v>62</v>
      </c>
      <c r="F64" s="14" t="s">
        <v>161</v>
      </c>
    </row>
    <row r="65" spans="1:6" x14ac:dyDescent="0.3">
      <c r="F65" s="14">
        <f t="shared" si="1"/>
        <v>0</v>
      </c>
    </row>
    <row r="66" spans="1:6" ht="43.2" x14ac:dyDescent="0.3">
      <c r="A66" s="20">
        <v>29</v>
      </c>
      <c r="B66" s="11" t="s">
        <v>142</v>
      </c>
      <c r="C66">
        <v>6</v>
      </c>
      <c r="D66" s="5" t="s">
        <v>65</v>
      </c>
      <c r="F66" s="14">
        <v>2358</v>
      </c>
    </row>
    <row r="67" spans="1:6" x14ac:dyDescent="0.3">
      <c r="F67" s="14">
        <f t="shared" si="1"/>
        <v>0</v>
      </c>
    </row>
    <row r="68" spans="1:6" ht="28.8" x14ac:dyDescent="0.3">
      <c r="A68" s="20">
        <v>30</v>
      </c>
      <c r="B68" s="9" t="s">
        <v>88</v>
      </c>
      <c r="C68" s="43">
        <v>6</v>
      </c>
      <c r="D68" s="5" t="s">
        <v>65</v>
      </c>
      <c r="F68" s="14">
        <v>128</v>
      </c>
    </row>
    <row r="69" spans="1:6" x14ac:dyDescent="0.3">
      <c r="B69" s="11"/>
      <c r="F69" s="14">
        <f t="shared" si="1"/>
        <v>0</v>
      </c>
    </row>
    <row r="70" spans="1:6" s="20" customFormat="1" ht="27.6" customHeight="1" x14ac:dyDescent="0.3">
      <c r="A70" s="20">
        <v>31</v>
      </c>
      <c r="B70" s="53" t="s">
        <v>112</v>
      </c>
      <c r="C70" s="54">
        <v>1</v>
      </c>
      <c r="D70" s="20" t="s">
        <v>62</v>
      </c>
      <c r="F70" s="52">
        <v>535</v>
      </c>
    </row>
    <row r="72" spans="1:6" x14ac:dyDescent="0.3">
      <c r="A72" s="20">
        <v>32</v>
      </c>
      <c r="B72" s="9" t="s">
        <v>71</v>
      </c>
      <c r="C72" s="55">
        <v>1</v>
      </c>
      <c r="D72" s="5" t="s">
        <v>62</v>
      </c>
      <c r="F72" s="14">
        <v>1070</v>
      </c>
    </row>
    <row r="74" spans="1:6" ht="28.8" x14ac:dyDescent="0.3">
      <c r="A74" s="20">
        <v>33</v>
      </c>
      <c r="B74" s="18" t="s">
        <v>104</v>
      </c>
    </row>
    <row r="77" spans="1:6" x14ac:dyDescent="0.3">
      <c r="F77" s="14">
        <f t="shared" si="1"/>
        <v>0</v>
      </c>
    </row>
    <row r="79" spans="1:6" ht="15" thickBot="1" x14ac:dyDescent="0.35">
      <c r="B79" s="12"/>
      <c r="C79" s="46" t="s">
        <v>72</v>
      </c>
      <c r="D79" s="8"/>
      <c r="E79" s="8"/>
      <c r="F79" s="16">
        <f>SUM(F10:F78)</f>
        <v>108713</v>
      </c>
    </row>
    <row r="80" spans="1:6" x14ac:dyDescent="0.3">
      <c r="B80" s="19"/>
      <c r="C80" s="7"/>
      <c r="D80" s="8"/>
      <c r="E80" s="8"/>
    </row>
    <row r="81" spans="2:5" x14ac:dyDescent="0.3">
      <c r="B81" s="44"/>
      <c r="C81" s="7"/>
      <c r="D81" s="8"/>
      <c r="E81" s="8"/>
    </row>
    <row r="82" spans="2:5" x14ac:dyDescent="0.3">
      <c r="B82" s="13"/>
      <c r="C82" s="7"/>
      <c r="D82" s="8"/>
      <c r="E82" s="8"/>
    </row>
    <row r="83" spans="2:5" x14ac:dyDescent="0.3">
      <c r="B83" s="13"/>
      <c r="C83" s="7"/>
      <c r="D83" s="8"/>
      <c r="E83" s="8"/>
    </row>
  </sheetData>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opLeftCell="A7" zoomScaleNormal="100" workbookViewId="0">
      <selection activeCell="F53" sqref="F53"/>
    </sheetView>
  </sheetViews>
  <sheetFormatPr defaultRowHeight="14.4" x14ac:dyDescent="0.3"/>
  <cols>
    <col min="1" max="1" width="4.6640625" customWidth="1"/>
    <col min="2" max="2" width="46.6640625" customWidth="1"/>
    <col min="3" max="3" width="5.6640625" customWidth="1"/>
    <col min="4" max="4" width="5.5546875" customWidth="1"/>
    <col min="6" max="6" width="10.33203125" style="14" bestFit="1" customWidth="1"/>
  </cols>
  <sheetData>
    <row r="1" spans="1:6" x14ac:dyDescent="0.3">
      <c r="A1" s="25" t="s">
        <v>125</v>
      </c>
      <c r="B1" s="10"/>
    </row>
    <row r="2" spans="1:6" x14ac:dyDescent="0.3">
      <c r="A2" s="25"/>
      <c r="B2" s="10"/>
    </row>
    <row r="3" spans="1:6" x14ac:dyDescent="0.3">
      <c r="A3" s="20"/>
      <c r="B3" s="6" t="s">
        <v>126</v>
      </c>
    </row>
    <row r="4" spans="1:6" x14ac:dyDescent="0.3">
      <c r="A4" s="20"/>
      <c r="B4" s="6"/>
    </row>
    <row r="5" spans="1:6" x14ac:dyDescent="0.3">
      <c r="A5" s="20"/>
      <c r="B5" s="48" t="s">
        <v>78</v>
      </c>
    </row>
    <row r="6" spans="1:6" x14ac:dyDescent="0.3">
      <c r="E6" s="49" t="s">
        <v>27</v>
      </c>
      <c r="F6" s="15" t="s">
        <v>28</v>
      </c>
    </row>
    <row r="7" spans="1:6" ht="28.8" x14ac:dyDescent="0.3">
      <c r="A7" s="20">
        <v>1</v>
      </c>
      <c r="B7" s="18" t="s">
        <v>74</v>
      </c>
      <c r="C7">
        <v>5</v>
      </c>
      <c r="D7" t="s">
        <v>77</v>
      </c>
      <c r="F7" s="14">
        <v>616</v>
      </c>
    </row>
    <row r="8" spans="1:6" x14ac:dyDescent="0.3">
      <c r="A8" s="20"/>
      <c r="B8" s="9"/>
    </row>
    <row r="9" spans="1:6" x14ac:dyDescent="0.3">
      <c r="A9" s="20">
        <v>2</v>
      </c>
      <c r="B9" s="18" t="s">
        <v>75</v>
      </c>
      <c r="C9">
        <v>5</v>
      </c>
      <c r="D9" t="s">
        <v>77</v>
      </c>
      <c r="F9" s="14">
        <v>722</v>
      </c>
    </row>
    <row r="10" spans="1:6" x14ac:dyDescent="0.3">
      <c r="A10" s="20"/>
      <c r="B10" s="9"/>
    </row>
    <row r="11" spans="1:6" ht="28.8" x14ac:dyDescent="0.3">
      <c r="A11" s="20">
        <v>3</v>
      </c>
      <c r="B11" s="18" t="s">
        <v>76</v>
      </c>
      <c r="C11">
        <v>5</v>
      </c>
      <c r="D11" t="s">
        <v>77</v>
      </c>
      <c r="F11" s="14">
        <v>830</v>
      </c>
    </row>
    <row r="12" spans="1:6" x14ac:dyDescent="0.3">
      <c r="A12" s="20"/>
      <c r="B12" s="9"/>
    </row>
    <row r="13" spans="1:6" ht="28.8" x14ac:dyDescent="0.3">
      <c r="A13" s="20">
        <v>4</v>
      </c>
      <c r="B13" s="18" t="s">
        <v>80</v>
      </c>
      <c r="C13">
        <v>10</v>
      </c>
      <c r="D13" t="s">
        <v>29</v>
      </c>
      <c r="F13" s="14">
        <v>128</v>
      </c>
    </row>
    <row r="14" spans="1:6" x14ac:dyDescent="0.3">
      <c r="A14" s="20"/>
      <c r="B14" s="9"/>
    </row>
    <row r="15" spans="1:6" ht="27.6" customHeight="1" x14ac:dyDescent="0.3">
      <c r="A15" s="20">
        <v>5</v>
      </c>
      <c r="B15" s="18" t="s">
        <v>79</v>
      </c>
      <c r="C15">
        <v>10</v>
      </c>
      <c r="D15" t="s">
        <v>29</v>
      </c>
      <c r="F15" s="14">
        <v>171</v>
      </c>
    </row>
    <row r="16" spans="1:6" x14ac:dyDescent="0.3">
      <c r="A16" s="20"/>
      <c r="B16" s="18"/>
    </row>
    <row r="17" spans="1:6" ht="28.8" x14ac:dyDescent="0.3">
      <c r="A17" s="20">
        <v>6</v>
      </c>
      <c r="B17" s="11" t="s">
        <v>123</v>
      </c>
      <c r="C17">
        <v>1</v>
      </c>
      <c r="D17" t="s">
        <v>62</v>
      </c>
      <c r="F17" s="14">
        <v>134</v>
      </c>
    </row>
    <row r="18" spans="1:6" x14ac:dyDescent="0.3">
      <c r="A18" s="20"/>
      <c r="B18" s="9"/>
    </row>
    <row r="19" spans="1:6" ht="43.2" x14ac:dyDescent="0.3">
      <c r="A19" s="20">
        <v>7</v>
      </c>
      <c r="B19" s="13" t="s">
        <v>140</v>
      </c>
      <c r="C19">
        <v>140</v>
      </c>
      <c r="D19" t="s">
        <v>106</v>
      </c>
      <c r="F19" s="14">
        <v>1156</v>
      </c>
    </row>
    <row r="20" spans="1:6" x14ac:dyDescent="0.3">
      <c r="A20" s="20"/>
      <c r="B20" s="9"/>
    </row>
    <row r="21" spans="1:6" ht="43.2" x14ac:dyDescent="0.3">
      <c r="A21" s="20">
        <v>8</v>
      </c>
      <c r="B21" s="9" t="s">
        <v>128</v>
      </c>
      <c r="C21">
        <v>75</v>
      </c>
      <c r="D21" t="s">
        <v>106</v>
      </c>
      <c r="F21" s="14">
        <v>621</v>
      </c>
    </row>
    <row r="22" spans="1:6" x14ac:dyDescent="0.3">
      <c r="A22" s="20"/>
      <c r="B22" s="9"/>
    </row>
    <row r="23" spans="1:6" ht="28.8" x14ac:dyDescent="0.3">
      <c r="A23" s="20">
        <v>9</v>
      </c>
      <c r="B23" s="9" t="s">
        <v>129</v>
      </c>
      <c r="C23">
        <v>70</v>
      </c>
      <c r="D23" t="s">
        <v>106</v>
      </c>
      <c r="F23" s="14">
        <v>578</v>
      </c>
    </row>
    <row r="24" spans="1:6" x14ac:dyDescent="0.3">
      <c r="A24" s="20"/>
      <c r="B24" s="9"/>
    </row>
    <row r="25" spans="1:6" x14ac:dyDescent="0.3">
      <c r="A25" s="20">
        <v>10</v>
      </c>
      <c r="B25" s="5" t="s">
        <v>68</v>
      </c>
      <c r="C25">
        <v>7</v>
      </c>
      <c r="D25" t="s">
        <v>106</v>
      </c>
      <c r="E25" s="23"/>
      <c r="F25" s="50">
        <v>59</v>
      </c>
    </row>
    <row r="26" spans="1:6" x14ac:dyDescent="0.3">
      <c r="A26" s="20"/>
      <c r="B26" s="9"/>
    </row>
    <row r="27" spans="1:6" ht="28.8" x14ac:dyDescent="0.3">
      <c r="A27" s="20">
        <v>11</v>
      </c>
      <c r="B27" s="9" t="s">
        <v>130</v>
      </c>
      <c r="C27">
        <v>250</v>
      </c>
      <c r="D27" t="s">
        <v>106</v>
      </c>
      <c r="F27" s="14">
        <v>2065</v>
      </c>
    </row>
    <row r="28" spans="1:6" x14ac:dyDescent="0.3">
      <c r="A28" s="20"/>
      <c r="B28" s="9"/>
    </row>
    <row r="29" spans="1:6" x14ac:dyDescent="0.3">
      <c r="A29" s="20">
        <v>12</v>
      </c>
      <c r="B29" s="5" t="s">
        <v>68</v>
      </c>
      <c r="C29">
        <v>25</v>
      </c>
      <c r="D29" t="s">
        <v>106</v>
      </c>
      <c r="F29" s="14">
        <v>209</v>
      </c>
    </row>
    <row r="30" spans="1:6" x14ac:dyDescent="0.3">
      <c r="A30" s="20"/>
      <c r="B30" s="5"/>
    </row>
    <row r="31" spans="1:6" ht="28.8" x14ac:dyDescent="0.3">
      <c r="A31" s="20">
        <v>13</v>
      </c>
      <c r="B31" s="45" t="s">
        <v>131</v>
      </c>
      <c r="C31">
        <v>1</v>
      </c>
      <c r="D31" t="s">
        <v>26</v>
      </c>
      <c r="F31" s="14">
        <v>8250</v>
      </c>
    </row>
    <row r="32" spans="1:6" x14ac:dyDescent="0.3">
      <c r="A32" s="20"/>
      <c r="B32" s="5"/>
    </row>
    <row r="33" spans="1:6" x14ac:dyDescent="0.3">
      <c r="A33" s="20">
        <v>14</v>
      </c>
      <c r="B33" s="5" t="s">
        <v>68</v>
      </c>
      <c r="C33">
        <v>0.1</v>
      </c>
      <c r="D33" t="s">
        <v>26</v>
      </c>
      <c r="F33" s="14">
        <v>825</v>
      </c>
    </row>
    <row r="34" spans="1:6" x14ac:dyDescent="0.3">
      <c r="A34" s="20"/>
      <c r="B34" s="5"/>
    </row>
    <row r="35" spans="1:6" x14ac:dyDescent="0.3">
      <c r="A35" s="20">
        <v>15</v>
      </c>
      <c r="B35" s="51" t="s">
        <v>132</v>
      </c>
      <c r="C35">
        <v>0.06</v>
      </c>
      <c r="D35" t="s">
        <v>26</v>
      </c>
      <c r="F35" s="14">
        <v>498</v>
      </c>
    </row>
    <row r="36" spans="1:6" x14ac:dyDescent="0.3">
      <c r="A36" s="20"/>
      <c r="B36" s="51"/>
    </row>
    <row r="37" spans="1:6" x14ac:dyDescent="0.3">
      <c r="A37" s="20">
        <v>16</v>
      </c>
      <c r="B37" s="51" t="s">
        <v>133</v>
      </c>
      <c r="C37">
        <v>2</v>
      </c>
      <c r="D37" t="s">
        <v>26</v>
      </c>
      <c r="F37" s="14">
        <v>16499</v>
      </c>
    </row>
    <row r="38" spans="1:6" x14ac:dyDescent="0.3">
      <c r="B38" s="51"/>
    </row>
    <row r="39" spans="1:6" x14ac:dyDescent="0.3">
      <c r="A39" s="20">
        <v>17</v>
      </c>
      <c r="B39" s="5" t="s">
        <v>68</v>
      </c>
      <c r="C39">
        <v>0.2</v>
      </c>
      <c r="D39" t="s">
        <v>26</v>
      </c>
      <c r="F39" s="14">
        <v>1650</v>
      </c>
    </row>
    <row r="40" spans="1:6" x14ac:dyDescent="0.3">
      <c r="A40" s="20"/>
      <c r="B40" s="51" t="s">
        <v>116</v>
      </c>
    </row>
    <row r="41" spans="1:6" x14ac:dyDescent="0.3">
      <c r="A41" s="20">
        <v>18</v>
      </c>
      <c r="B41" s="51" t="s">
        <v>134</v>
      </c>
      <c r="C41">
        <v>33</v>
      </c>
      <c r="D41" t="s">
        <v>106</v>
      </c>
      <c r="F41" s="14">
        <v>273</v>
      </c>
    </row>
    <row r="42" spans="1:6" x14ac:dyDescent="0.3">
      <c r="A42" s="20"/>
      <c r="B42" s="51"/>
    </row>
    <row r="43" spans="1:6" x14ac:dyDescent="0.3">
      <c r="A43" s="20">
        <v>19</v>
      </c>
      <c r="B43" s="51" t="s">
        <v>135</v>
      </c>
      <c r="C43">
        <v>1</v>
      </c>
      <c r="D43" t="s">
        <v>26</v>
      </c>
      <c r="F43" s="14">
        <v>8250</v>
      </c>
    </row>
    <row r="44" spans="1:6" x14ac:dyDescent="0.3">
      <c r="A44" s="20"/>
      <c r="B44" s="51"/>
    </row>
    <row r="45" spans="1:6" x14ac:dyDescent="0.3">
      <c r="A45" s="20">
        <v>20</v>
      </c>
      <c r="B45" s="5" t="s">
        <v>68</v>
      </c>
      <c r="C45">
        <v>0.1</v>
      </c>
      <c r="D45" t="s">
        <v>26</v>
      </c>
      <c r="F45" s="14">
        <v>825</v>
      </c>
    </row>
    <row r="46" spans="1:6" x14ac:dyDescent="0.3">
      <c r="A46" s="20"/>
    </row>
    <row r="47" spans="1:6" s="22" customFormat="1" ht="28.8" x14ac:dyDescent="0.3">
      <c r="A47" s="56">
        <v>21</v>
      </c>
      <c r="B47" s="53" t="s">
        <v>136</v>
      </c>
      <c r="C47" s="22">
        <v>0.65</v>
      </c>
      <c r="D47" s="22" t="s">
        <v>26</v>
      </c>
      <c r="F47" s="57">
        <v>5363</v>
      </c>
    </row>
    <row r="48" spans="1:6" x14ac:dyDescent="0.3">
      <c r="A48" s="20"/>
      <c r="B48" s="5"/>
    </row>
    <row r="49" spans="1:6" x14ac:dyDescent="0.3">
      <c r="A49" s="20">
        <v>22</v>
      </c>
      <c r="B49" s="5" t="s">
        <v>68</v>
      </c>
      <c r="C49">
        <v>7.0000000000000007E-2</v>
      </c>
      <c r="D49" t="s">
        <v>26</v>
      </c>
      <c r="F49" s="14">
        <v>578</v>
      </c>
    </row>
    <row r="50" spans="1:6" x14ac:dyDescent="0.3">
      <c r="A50" s="20"/>
      <c r="B50" s="5"/>
    </row>
    <row r="51" spans="1:6" x14ac:dyDescent="0.3">
      <c r="A51" s="20">
        <v>23</v>
      </c>
      <c r="B51" s="51" t="s">
        <v>137</v>
      </c>
      <c r="C51">
        <v>0.05</v>
      </c>
      <c r="D51" t="s">
        <v>26</v>
      </c>
      <c r="F51" s="14">
        <v>412</v>
      </c>
    </row>
    <row r="52" spans="1:6" x14ac:dyDescent="0.3">
      <c r="A52" s="5"/>
      <c r="B52" s="5"/>
    </row>
    <row r="53" spans="1:6" ht="45" customHeight="1" x14ac:dyDescent="0.3">
      <c r="A53" s="20">
        <v>24</v>
      </c>
      <c r="B53" s="45" t="s">
        <v>138</v>
      </c>
      <c r="C53">
        <v>6</v>
      </c>
      <c r="D53" t="s">
        <v>109</v>
      </c>
      <c r="F53" s="14">
        <v>1800</v>
      </c>
    </row>
    <row r="54" spans="1:6" ht="12.6" customHeight="1" x14ac:dyDescent="0.3">
      <c r="A54" s="20"/>
      <c r="B54" s="9"/>
    </row>
    <row r="55" spans="1:6" ht="100.2" customHeight="1" x14ac:dyDescent="0.3">
      <c r="A55" s="20">
        <v>25</v>
      </c>
      <c r="B55" s="13" t="s">
        <v>141</v>
      </c>
      <c r="C55">
        <v>3</v>
      </c>
      <c r="D55" t="s">
        <v>109</v>
      </c>
      <c r="F55" s="14">
        <v>750</v>
      </c>
    </row>
    <row r="56" spans="1:6" ht="12.6" customHeight="1" x14ac:dyDescent="0.3">
      <c r="A56" s="5"/>
      <c r="B56" s="9"/>
    </row>
    <row r="57" spans="1:6" ht="43.2" x14ac:dyDescent="0.3">
      <c r="A57" s="5">
        <v>26</v>
      </c>
      <c r="B57" s="11" t="s">
        <v>143</v>
      </c>
      <c r="C57">
        <v>1</v>
      </c>
      <c r="D57" t="s">
        <v>102</v>
      </c>
      <c r="F57" s="14">
        <v>188</v>
      </c>
    </row>
    <row r="58" spans="1:6" x14ac:dyDescent="0.3">
      <c r="A58" s="5"/>
      <c r="B58" s="9"/>
    </row>
    <row r="59" spans="1:6" ht="43.2" x14ac:dyDescent="0.3">
      <c r="A59" s="5">
        <v>27</v>
      </c>
      <c r="B59" s="11" t="s">
        <v>144</v>
      </c>
      <c r="C59" s="23">
        <v>2</v>
      </c>
      <c r="D59" s="23" t="s">
        <v>102</v>
      </c>
      <c r="F59" s="14">
        <v>375</v>
      </c>
    </row>
    <row r="60" spans="1:6" x14ac:dyDescent="0.3">
      <c r="A60" s="5"/>
      <c r="B60" s="9"/>
    </row>
    <row r="61" spans="1:6" ht="28.8" x14ac:dyDescent="0.3">
      <c r="A61" s="5">
        <v>28</v>
      </c>
      <c r="B61" s="9" t="s">
        <v>145</v>
      </c>
      <c r="C61">
        <v>1</v>
      </c>
      <c r="D61" t="s">
        <v>102</v>
      </c>
      <c r="F61" s="14">
        <v>225</v>
      </c>
    </row>
    <row r="62" spans="1:6" x14ac:dyDescent="0.3">
      <c r="B62" s="9"/>
    </row>
    <row r="63" spans="1:6" ht="28.8" x14ac:dyDescent="0.3">
      <c r="A63" s="20">
        <v>29</v>
      </c>
      <c r="B63" s="9" t="s">
        <v>146</v>
      </c>
      <c r="C63">
        <v>1</v>
      </c>
      <c r="D63" t="s">
        <v>102</v>
      </c>
      <c r="F63" s="14">
        <v>337</v>
      </c>
    </row>
    <row r="64" spans="1:6" x14ac:dyDescent="0.3">
      <c r="A64" s="5"/>
      <c r="B64" s="9"/>
    </row>
    <row r="65" spans="1:6" ht="129.6" x14ac:dyDescent="0.3">
      <c r="A65" s="20">
        <v>30</v>
      </c>
      <c r="B65" s="9" t="s">
        <v>115</v>
      </c>
      <c r="C65">
        <v>4</v>
      </c>
      <c r="D65" t="s">
        <v>102</v>
      </c>
      <c r="F65" s="14">
        <v>3852</v>
      </c>
    </row>
    <row r="66" spans="1:6" x14ac:dyDescent="0.3">
      <c r="A66" s="20"/>
      <c r="B66" s="9"/>
    </row>
    <row r="67" spans="1:6" x14ac:dyDescent="0.3">
      <c r="A67" s="20">
        <v>31</v>
      </c>
      <c r="B67" s="5" t="s">
        <v>113</v>
      </c>
      <c r="C67">
        <v>2</v>
      </c>
      <c r="D67" t="s">
        <v>102</v>
      </c>
      <c r="F67" s="14">
        <v>2140</v>
      </c>
    </row>
    <row r="69" spans="1:6" ht="43.2" x14ac:dyDescent="0.3">
      <c r="A69" s="23">
        <v>32</v>
      </c>
      <c r="B69" s="9" t="s">
        <v>114</v>
      </c>
      <c r="C69">
        <v>4</v>
      </c>
      <c r="D69" t="s">
        <v>102</v>
      </c>
      <c r="F69" s="14">
        <v>2033</v>
      </c>
    </row>
    <row r="70" spans="1:6" x14ac:dyDescent="0.3">
      <c r="A70" s="5"/>
    </row>
    <row r="71" spans="1:6" x14ac:dyDescent="0.3">
      <c r="F71" s="17"/>
    </row>
    <row r="72" spans="1:6" x14ac:dyDescent="0.3">
      <c r="C72" s="46" t="s">
        <v>72</v>
      </c>
      <c r="F72" s="14">
        <f>SUM(F7:F70)</f>
        <v>62412</v>
      </c>
    </row>
    <row r="73" spans="1:6" x14ac:dyDescent="0.3">
      <c r="B73" s="9"/>
    </row>
  </sheetData>
  <pageMargins left="0.7" right="0.7" top="0.75" bottom="0.75" header="0.3" footer="0.3"/>
  <pageSetup paperSize="9" scale="90" orientation="portrait" r:id="rId1"/>
  <rowBreaks count="1" manualBreakCount="1">
    <brk id="4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abSelected="1" topLeftCell="A26" zoomScaleNormal="100" workbookViewId="0">
      <selection activeCell="C62" sqref="C62"/>
    </sheetView>
  </sheetViews>
  <sheetFormatPr defaultRowHeight="14.4" x14ac:dyDescent="0.3"/>
  <cols>
    <col min="1" max="1" width="4" customWidth="1"/>
    <col min="2" max="2" width="39.5546875" style="9" customWidth="1"/>
    <col min="5" max="5" width="11.5546875" style="14" bestFit="1" customWidth="1"/>
    <col min="6" max="6" width="14.88671875" bestFit="1" customWidth="1"/>
  </cols>
  <sheetData>
    <row r="1" spans="1:6" x14ac:dyDescent="0.3">
      <c r="A1" s="6" t="s">
        <v>125</v>
      </c>
      <c r="B1" s="24"/>
    </row>
    <row r="2" spans="1:6" x14ac:dyDescent="0.3">
      <c r="A2" s="6"/>
      <c r="B2" s="24"/>
    </row>
    <row r="3" spans="1:6" x14ac:dyDescent="0.3">
      <c r="A3" s="6"/>
      <c r="B3" s="6" t="s">
        <v>126</v>
      </c>
    </row>
    <row r="4" spans="1:6" ht="7.95" customHeight="1" x14ac:dyDescent="0.3">
      <c r="A4" s="6"/>
      <c r="B4" s="6"/>
    </row>
    <row r="5" spans="1:6" x14ac:dyDescent="0.3">
      <c r="A5" s="6"/>
      <c r="B5" s="24" t="s">
        <v>90</v>
      </c>
    </row>
    <row r="6" spans="1:6" ht="8.4" customHeight="1" x14ac:dyDescent="0.3">
      <c r="F6" s="15" t="s">
        <v>28</v>
      </c>
    </row>
    <row r="7" spans="1:6" x14ac:dyDescent="0.3">
      <c r="B7" s="18" t="s">
        <v>32</v>
      </c>
      <c r="F7" s="14"/>
    </row>
    <row r="8" spans="1:6" x14ac:dyDescent="0.3">
      <c r="B8" s="21" t="s">
        <v>56</v>
      </c>
      <c r="F8" s="14">
        <f>Preliminaries!E45</f>
        <v>16255</v>
      </c>
    </row>
    <row r="9" spans="1:6" x14ac:dyDescent="0.3">
      <c r="B9" s="21" t="s">
        <v>57</v>
      </c>
      <c r="C9" s="38"/>
      <c r="D9" s="39"/>
      <c r="F9" s="14">
        <f>Preliminaries!F45</f>
        <v>16940</v>
      </c>
    </row>
    <row r="10" spans="1:6" x14ac:dyDescent="0.3">
      <c r="B10" s="21" t="s">
        <v>58</v>
      </c>
      <c r="C10" s="32"/>
      <c r="D10" s="32"/>
      <c r="F10" s="40">
        <f>Preliminaries!G45</f>
        <v>5513</v>
      </c>
    </row>
    <row r="11" spans="1:6" x14ac:dyDescent="0.3">
      <c r="B11" s="21"/>
      <c r="C11" s="32"/>
      <c r="D11" s="32"/>
      <c r="F11" s="40"/>
    </row>
    <row r="12" spans="1:6" x14ac:dyDescent="0.3">
      <c r="B12" s="11" t="s">
        <v>92</v>
      </c>
      <c r="C12" s="32"/>
      <c r="D12" s="41"/>
      <c r="F12" s="40">
        <f>'Building Works'!F79</f>
        <v>108713</v>
      </c>
    </row>
    <row r="13" spans="1:6" x14ac:dyDescent="0.3">
      <c r="B13" s="18"/>
      <c r="C13" s="32"/>
      <c r="D13" s="41"/>
      <c r="F13" s="40"/>
    </row>
    <row r="14" spans="1:6" x14ac:dyDescent="0.3">
      <c r="B14" s="11" t="s">
        <v>81</v>
      </c>
      <c r="C14" s="32"/>
      <c r="D14" s="41"/>
      <c r="F14" s="40">
        <f>'Additional rates'!F72</f>
        <v>62412</v>
      </c>
    </row>
    <row r="15" spans="1:6" x14ac:dyDescent="0.3">
      <c r="B15" s="11"/>
      <c r="C15" s="32"/>
      <c r="D15" s="41"/>
      <c r="F15" s="40"/>
    </row>
    <row r="16" spans="1:6" x14ac:dyDescent="0.3">
      <c r="B16" s="45" t="s">
        <v>110</v>
      </c>
      <c r="C16" s="32"/>
      <c r="D16" s="41"/>
      <c r="F16" s="40">
        <v>0</v>
      </c>
    </row>
    <row r="17" spans="1:17" x14ac:dyDescent="0.3">
      <c r="B17" s="18"/>
      <c r="C17" s="32"/>
      <c r="D17" s="41"/>
      <c r="F17" s="40"/>
    </row>
    <row r="18" spans="1:17" x14ac:dyDescent="0.3">
      <c r="B18" s="18" t="s">
        <v>93</v>
      </c>
      <c r="C18" s="32"/>
      <c r="D18" s="41"/>
      <c r="F18" s="40"/>
    </row>
    <row r="19" spans="1:17" x14ac:dyDescent="0.3">
      <c r="B19" s="18"/>
      <c r="C19" s="32"/>
      <c r="D19" s="41"/>
      <c r="F19" s="40"/>
    </row>
    <row r="20" spans="1:17" x14ac:dyDescent="0.3">
      <c r="C20" s="32"/>
      <c r="D20" s="41"/>
      <c r="F20" s="40"/>
    </row>
    <row r="21" spans="1:17" x14ac:dyDescent="0.3">
      <c r="B21" s="18"/>
      <c r="C21" s="32"/>
      <c r="D21" s="41"/>
      <c r="F21" s="40"/>
    </row>
    <row r="22" spans="1:17" x14ac:dyDescent="0.3">
      <c r="B22" s="18"/>
      <c r="C22" s="32"/>
      <c r="D22" s="41"/>
      <c r="F22" s="40"/>
    </row>
    <row r="23" spans="1:17" x14ac:dyDescent="0.3">
      <c r="C23" s="32"/>
      <c r="D23" s="32"/>
      <c r="F23" s="17"/>
    </row>
    <row r="24" spans="1:17" x14ac:dyDescent="0.3">
      <c r="C24" s="32"/>
      <c r="E24" s="32" t="s">
        <v>82</v>
      </c>
      <c r="F24" s="40">
        <f>SUM(F8:F22)</f>
        <v>209833</v>
      </c>
    </row>
    <row r="25" spans="1:17" ht="7.2" customHeight="1" x14ac:dyDescent="0.3">
      <c r="C25" s="32"/>
      <c r="D25" s="32"/>
      <c r="F25" s="40"/>
    </row>
    <row r="26" spans="1:17" x14ac:dyDescent="0.3">
      <c r="B26" s="9" t="s">
        <v>73</v>
      </c>
      <c r="C26" s="32"/>
      <c r="D26" s="32"/>
      <c r="E26" s="90">
        <v>0.13250000000000001</v>
      </c>
      <c r="F26" s="17">
        <f>SUM(F24*E26)</f>
        <v>27802.872500000001</v>
      </c>
    </row>
    <row r="27" spans="1:17" x14ac:dyDescent="0.3">
      <c r="B27" s="10"/>
      <c r="C27" s="32"/>
      <c r="E27" s="47" t="s">
        <v>157</v>
      </c>
      <c r="F27" s="84">
        <f>SUM(F24:F26)</f>
        <v>237635.8725</v>
      </c>
    </row>
    <row r="28" spans="1:17" x14ac:dyDescent="0.3">
      <c r="C28" s="32"/>
      <c r="D28" s="32"/>
      <c r="E28" s="40"/>
      <c r="F28" s="32"/>
    </row>
    <row r="29" spans="1:17" ht="14.25" customHeight="1" x14ac:dyDescent="0.3">
      <c r="A29" s="58"/>
      <c r="B29" s="66" t="s">
        <v>147</v>
      </c>
      <c r="C29" s="67"/>
      <c r="D29" s="67"/>
      <c r="E29" s="61">
        <v>1000</v>
      </c>
      <c r="F29" s="61"/>
      <c r="K29" s="62"/>
      <c r="L29" s="63"/>
      <c r="M29" s="64"/>
      <c r="N29" s="65"/>
      <c r="O29" s="65"/>
      <c r="Q29" s="68"/>
    </row>
    <row r="30" spans="1:17" ht="7.95" customHeight="1" x14ac:dyDescent="0.3">
      <c r="A30" s="58"/>
      <c r="B30" s="67"/>
      <c r="C30" s="67"/>
      <c r="D30" s="67"/>
      <c r="E30" s="61"/>
      <c r="F30" s="61"/>
      <c r="K30" s="62"/>
      <c r="L30" s="63"/>
      <c r="M30" s="64"/>
      <c r="N30" s="65"/>
      <c r="O30" s="65"/>
      <c r="Q30" s="68"/>
    </row>
    <row r="31" spans="1:17" ht="14.25" customHeight="1" x14ac:dyDescent="0.3">
      <c r="A31" s="58"/>
      <c r="B31" s="34" t="s">
        <v>148</v>
      </c>
      <c r="C31" s="34" t="s">
        <v>149</v>
      </c>
      <c r="D31" s="91">
        <v>0.13250000000000001</v>
      </c>
      <c r="E31" s="85">
        <f>SUM(E29*D31)</f>
        <v>132.5</v>
      </c>
      <c r="F31" s="61">
        <f>E29+E31</f>
        <v>1132.5</v>
      </c>
      <c r="K31" s="62"/>
      <c r="L31" s="63"/>
      <c r="M31" s="64"/>
      <c r="N31" s="65"/>
      <c r="O31" s="65"/>
      <c r="Q31" s="68"/>
    </row>
    <row r="32" spans="1:17" ht="14.25" customHeight="1" x14ac:dyDescent="0.3">
      <c r="A32" s="58"/>
      <c r="B32" s="59"/>
      <c r="C32" s="67"/>
      <c r="D32" s="92"/>
      <c r="E32" s="67"/>
      <c r="F32" s="61"/>
      <c r="K32" s="62"/>
      <c r="L32" s="63"/>
      <c r="M32" s="64"/>
      <c r="N32" s="65"/>
      <c r="O32" s="65"/>
      <c r="Q32" s="68"/>
    </row>
    <row r="33" spans="1:18" ht="14.25" customHeight="1" x14ac:dyDescent="0.3">
      <c r="A33" s="58"/>
      <c r="B33" s="66" t="s">
        <v>150</v>
      </c>
      <c r="C33" s="67"/>
      <c r="D33" s="92"/>
      <c r="E33" s="61">
        <v>5000</v>
      </c>
      <c r="F33" s="61"/>
      <c r="K33" s="62"/>
      <c r="L33" s="63"/>
      <c r="M33" s="64"/>
      <c r="N33" s="65"/>
      <c r="O33" s="65"/>
      <c r="Q33" s="68"/>
      <c r="R33" s="68"/>
    </row>
    <row r="34" spans="1:18" ht="7.2" customHeight="1" x14ac:dyDescent="0.3">
      <c r="A34" s="69"/>
      <c r="B34" s="66"/>
      <c r="C34" s="69"/>
      <c r="D34" s="93"/>
      <c r="E34" s="67"/>
      <c r="F34" s="61"/>
      <c r="K34" s="62"/>
      <c r="L34" s="63"/>
      <c r="M34" s="64"/>
      <c r="N34" s="65"/>
      <c r="O34" s="65"/>
      <c r="Q34" s="68"/>
    </row>
    <row r="35" spans="1:18" ht="43.2" x14ac:dyDescent="0.3">
      <c r="A35" s="69"/>
      <c r="B35" s="70" t="s">
        <v>151</v>
      </c>
      <c r="C35" s="34" t="s">
        <v>149</v>
      </c>
      <c r="D35" s="94">
        <v>0.13250000000000001</v>
      </c>
      <c r="E35" s="85">
        <f>SUM(E33*D35)</f>
        <v>662.5</v>
      </c>
      <c r="F35" s="61">
        <f>E33+E35</f>
        <v>5662.5</v>
      </c>
      <c r="K35" s="62"/>
      <c r="L35" s="63"/>
      <c r="M35" s="64"/>
      <c r="N35" s="65"/>
      <c r="O35" s="65"/>
      <c r="Q35" s="68"/>
    </row>
    <row r="36" spans="1:18" ht="14.25" customHeight="1" x14ac:dyDescent="0.3">
      <c r="A36" s="69"/>
      <c r="B36" s="59"/>
      <c r="C36" s="67"/>
      <c r="D36" s="92"/>
      <c r="E36" s="67"/>
      <c r="F36" s="61"/>
      <c r="K36" s="62"/>
      <c r="L36" s="63"/>
      <c r="M36" s="64"/>
      <c r="N36" s="65"/>
      <c r="O36" s="65"/>
      <c r="R36" s="68"/>
    </row>
    <row r="37" spans="1:18" ht="14.25" customHeight="1" x14ac:dyDescent="0.3">
      <c r="A37" s="69"/>
      <c r="B37" s="66" t="s">
        <v>152</v>
      </c>
      <c r="C37" s="67"/>
      <c r="D37" s="92"/>
      <c r="E37" s="61">
        <v>1000</v>
      </c>
      <c r="F37" s="61"/>
      <c r="K37" s="62"/>
      <c r="L37" s="63"/>
      <c r="M37" s="64"/>
      <c r="N37" s="65"/>
      <c r="O37" s="65"/>
    </row>
    <row r="38" spans="1:18" ht="7.2" customHeight="1" x14ac:dyDescent="0.3">
      <c r="A38" s="69"/>
      <c r="B38" s="66"/>
      <c r="C38" s="69"/>
      <c r="D38" s="93"/>
      <c r="E38" s="67"/>
      <c r="F38" s="61"/>
      <c r="K38" s="62"/>
      <c r="L38" s="63"/>
      <c r="M38" s="64"/>
      <c r="N38" s="65"/>
      <c r="O38" s="65"/>
      <c r="R38" s="68"/>
    </row>
    <row r="39" spans="1:18" ht="28.95" customHeight="1" x14ac:dyDescent="0.3">
      <c r="A39" s="69"/>
      <c r="B39" s="71" t="s">
        <v>153</v>
      </c>
      <c r="C39" s="34" t="s">
        <v>149</v>
      </c>
      <c r="D39" s="94">
        <v>0.13250000000000001</v>
      </c>
      <c r="E39" s="85">
        <f>SUM(E37*D39)</f>
        <v>132.5</v>
      </c>
      <c r="F39" s="61">
        <f>E37+E39</f>
        <v>1132.5</v>
      </c>
      <c r="K39" s="62"/>
      <c r="L39" s="63"/>
      <c r="M39" s="64"/>
      <c r="N39" s="65"/>
      <c r="O39" s="65"/>
    </row>
    <row r="40" spans="1:18" ht="14.25" customHeight="1" x14ac:dyDescent="0.3">
      <c r="A40" s="69"/>
      <c r="B40" s="71"/>
      <c r="C40" s="67"/>
      <c r="D40" s="95"/>
      <c r="E40" s="34"/>
      <c r="F40" s="61"/>
      <c r="K40" s="62"/>
      <c r="L40" s="72"/>
      <c r="M40" s="64"/>
      <c r="N40" s="65"/>
      <c r="O40" s="65"/>
      <c r="R40" s="68"/>
    </row>
    <row r="41" spans="1:18" ht="14.25" customHeight="1" x14ac:dyDescent="0.3">
      <c r="A41" s="69"/>
      <c r="B41" s="66" t="s">
        <v>154</v>
      </c>
      <c r="C41" s="67"/>
      <c r="D41" s="92"/>
      <c r="E41" s="61">
        <v>1000</v>
      </c>
      <c r="F41" s="61"/>
      <c r="K41" s="62"/>
      <c r="L41" s="63"/>
      <c r="M41" s="64"/>
      <c r="N41" s="65"/>
      <c r="O41" s="65"/>
    </row>
    <row r="42" spans="1:18" ht="8.4" customHeight="1" x14ac:dyDescent="0.3">
      <c r="A42" s="69"/>
      <c r="B42" s="66"/>
      <c r="C42" s="69"/>
      <c r="D42" s="93"/>
      <c r="E42" s="67"/>
      <c r="F42" s="61"/>
      <c r="K42" s="62"/>
      <c r="L42" s="63"/>
      <c r="M42" s="64"/>
      <c r="N42" s="65"/>
      <c r="O42" s="65"/>
    </row>
    <row r="43" spans="1:18" ht="27.6" customHeight="1" x14ac:dyDescent="0.3">
      <c r="A43" s="69"/>
      <c r="B43" s="71" t="s">
        <v>155</v>
      </c>
      <c r="C43" s="34" t="s">
        <v>149</v>
      </c>
      <c r="D43" s="94">
        <v>0.13250000000000001</v>
      </c>
      <c r="E43" s="85">
        <f>SUM(E41*D43)</f>
        <v>132.5</v>
      </c>
      <c r="F43" s="61">
        <f>E41+E43</f>
        <v>1132.5</v>
      </c>
      <c r="K43" s="62"/>
      <c r="L43" s="63"/>
      <c r="M43" s="64"/>
      <c r="N43" s="65"/>
      <c r="O43" s="65"/>
      <c r="R43" s="68"/>
    </row>
    <row r="44" spans="1:18" ht="14.25" customHeight="1" x14ac:dyDescent="0.3">
      <c r="A44" s="58"/>
      <c r="B44" s="59"/>
      <c r="C44" s="34"/>
      <c r="D44" s="60"/>
      <c r="E44" s="60"/>
      <c r="F44" s="61"/>
      <c r="K44" s="62"/>
      <c r="L44" s="63"/>
      <c r="M44" s="64"/>
      <c r="N44" s="65"/>
      <c r="O44" s="65"/>
    </row>
    <row r="45" spans="1:18" ht="6" customHeight="1" x14ac:dyDescent="0.3">
      <c r="A45" s="69"/>
      <c r="B45" s="71"/>
      <c r="C45" s="67"/>
      <c r="D45" s="34"/>
      <c r="E45" s="34"/>
      <c r="F45" s="61"/>
      <c r="K45" s="73"/>
      <c r="L45" s="73"/>
      <c r="M45" s="73"/>
      <c r="N45" s="74"/>
      <c r="O45" s="74"/>
    </row>
    <row r="46" spans="1:18" ht="9" customHeight="1" x14ac:dyDescent="0.3">
      <c r="B46" s="100" t="s">
        <v>156</v>
      </c>
      <c r="C46" s="101"/>
      <c r="D46" s="101"/>
      <c r="E46" s="102"/>
      <c r="F46" s="75"/>
      <c r="K46" s="76"/>
      <c r="L46" s="73"/>
      <c r="M46" s="73"/>
      <c r="N46" s="74"/>
      <c r="O46" s="77"/>
    </row>
    <row r="47" spans="1:18" x14ac:dyDescent="0.3">
      <c r="A47" s="80"/>
      <c r="B47" s="103"/>
      <c r="C47" s="104"/>
      <c r="D47" s="104"/>
      <c r="E47" s="105"/>
      <c r="F47" s="82">
        <f>SUM(F27:F44)</f>
        <v>246695.8725</v>
      </c>
      <c r="K47" s="73"/>
      <c r="L47" s="73"/>
      <c r="M47" s="73"/>
      <c r="N47" s="74"/>
      <c r="O47" s="74"/>
    </row>
    <row r="48" spans="1:18" ht="7.2" customHeight="1" x14ac:dyDescent="0.3">
      <c r="A48" s="81"/>
      <c r="B48" s="106"/>
      <c r="C48" s="107"/>
      <c r="D48" s="107"/>
      <c r="E48" s="108"/>
      <c r="F48" s="78"/>
      <c r="N48" s="79"/>
      <c r="O48" s="74"/>
    </row>
    <row r="50" spans="2:6" x14ac:dyDescent="0.3">
      <c r="B50" s="109" t="s">
        <v>158</v>
      </c>
      <c r="C50" s="109"/>
      <c r="D50" s="109"/>
      <c r="E50" s="109"/>
      <c r="F50" s="109"/>
    </row>
    <row r="51" spans="2:6" ht="7.95" customHeight="1" x14ac:dyDescent="0.3">
      <c r="B51" s="83"/>
      <c r="C51" s="83"/>
      <c r="D51" s="83"/>
      <c r="E51" s="83"/>
    </row>
    <row r="52" spans="2:6" x14ac:dyDescent="0.3">
      <c r="B52" s="109" t="s">
        <v>162</v>
      </c>
      <c r="C52" s="109"/>
      <c r="D52" s="109"/>
      <c r="E52" s="83"/>
    </row>
    <row r="53" spans="2:6" x14ac:dyDescent="0.3">
      <c r="B53" s="32"/>
      <c r="C53" s="32"/>
      <c r="D53" s="32"/>
      <c r="E53" s="32"/>
    </row>
    <row r="54" spans="2:6" x14ac:dyDescent="0.3">
      <c r="B54" s="32" t="s">
        <v>163</v>
      </c>
      <c r="C54" s="32"/>
      <c r="D54" s="32"/>
      <c r="E54" s="32"/>
    </row>
    <row r="55" spans="2:6" x14ac:dyDescent="0.3">
      <c r="B55" s="32"/>
      <c r="C55" s="32"/>
      <c r="D55" s="32"/>
      <c r="E55" s="32"/>
    </row>
    <row r="56" spans="2:6" x14ac:dyDescent="0.3">
      <c r="B56" s="32" t="s">
        <v>164</v>
      </c>
      <c r="C56" s="32"/>
      <c r="D56" s="32"/>
      <c r="E56" s="32"/>
    </row>
    <row r="57" spans="2:6" x14ac:dyDescent="0.3">
      <c r="B57" s="32"/>
      <c r="C57" s="32"/>
      <c r="D57" s="32"/>
      <c r="E57" s="32"/>
    </row>
    <row r="58" spans="2:6" x14ac:dyDescent="0.3">
      <c r="B58" s="32" t="s">
        <v>166</v>
      </c>
      <c r="C58" s="32"/>
      <c r="D58" s="32"/>
      <c r="E58" s="32"/>
    </row>
    <row r="59" spans="2:6" x14ac:dyDescent="0.3">
      <c r="B59" s="32"/>
      <c r="C59" s="32"/>
      <c r="D59" s="32"/>
      <c r="E59" s="32"/>
    </row>
    <row r="60" spans="2:6" x14ac:dyDescent="0.3">
      <c r="B60" s="32" t="s">
        <v>165</v>
      </c>
      <c r="C60" s="32"/>
      <c r="D60" s="32"/>
      <c r="E60" s="32"/>
    </row>
    <row r="61" spans="2:6" x14ac:dyDescent="0.3">
      <c r="B61" s="32"/>
      <c r="C61" s="32"/>
      <c r="D61" s="32"/>
      <c r="E61" s="32"/>
    </row>
    <row r="62" spans="2:6" ht="54" customHeight="1" x14ac:dyDescent="0.3">
      <c r="B62" s="32" t="s">
        <v>159</v>
      </c>
      <c r="C62" s="32" t="s">
        <v>167</v>
      </c>
      <c r="D62" s="32"/>
      <c r="E62" s="32"/>
    </row>
    <row r="63" spans="2:6" x14ac:dyDescent="0.3">
      <c r="B63" s="32"/>
      <c r="C63" s="32"/>
      <c r="D63" s="32"/>
      <c r="E63" s="32"/>
    </row>
    <row r="64" spans="2:6" x14ac:dyDescent="0.3">
      <c r="C64" s="32"/>
      <c r="D64" s="32"/>
      <c r="E64" s="32"/>
    </row>
  </sheetData>
  <mergeCells count="3">
    <mergeCell ref="B46:E48"/>
    <mergeCell ref="B52:D52"/>
    <mergeCell ref="B50:F50"/>
  </mergeCells>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Rate Definitions</vt:lpstr>
      <vt:lpstr>Preliminaries</vt:lpstr>
      <vt:lpstr>Building Works</vt:lpstr>
      <vt:lpstr>Additional rates</vt:lpstr>
      <vt:lpstr>Framework offer summary</vt:lpstr>
      <vt:lpstr>'Rate Definitions'!_Toc394935108</vt:lpstr>
      <vt:lpstr>'Rate Definitions'!_Toc394935109</vt:lpstr>
      <vt:lpstr>'Additional rates'!Print_Area</vt:lpstr>
      <vt:lpstr>'Building Works'!Print_Area</vt:lpstr>
      <vt:lpstr>'Framework offer summary'!Print_Area</vt:lpstr>
      <vt:lpstr>Preliminaries!Print_Area</vt:lpstr>
      <vt:lpstr>'Rate Definitions'!Print_Area</vt:lpstr>
    </vt:vector>
  </TitlesOfParts>
  <Company>Capita Symonds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Taylor</dc:creator>
  <cp:lastModifiedBy>Maxine Locke</cp:lastModifiedBy>
  <cp:lastPrinted>2016-12-21T12:09:11Z</cp:lastPrinted>
  <dcterms:created xsi:type="dcterms:W3CDTF">2015-01-13T13:36:33Z</dcterms:created>
  <dcterms:modified xsi:type="dcterms:W3CDTF">2017-07-11T15:24:29Z</dcterms:modified>
</cp:coreProperties>
</file>