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data\DP\SHARED\SUSTAINABILITY\ENERGY\CRCn\CRC Procedures\HowTos\"/>
    </mc:Choice>
  </mc:AlternateContent>
  <xr:revisionPtr revIDLastSave="0" documentId="8_{FD355CF9-3C24-4ABE-AA8C-0B2ABD4CF6DF}" xr6:coauthVersionLast="47" xr6:coauthVersionMax="47" xr10:uidLastSave="{00000000-0000-0000-0000-000000000000}"/>
  <bookViews>
    <workbookView xWindow="3330" yWindow="1950" windowWidth="24615" windowHeight="9840" xr2:uid="{E0628F97-441E-4475-9329-225D4FFF318A}"/>
  </bookViews>
  <sheets>
    <sheet name="Southampton School Portfolio" sheetId="1" r:id="rId1"/>
  </sheets>
  <definedNames>
    <definedName name="_xlnm._FilterDatabase" localSheetId="0" hidden="1">'Southampton School Portfolio'!$A$3:$E$117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22" i="1"/>
  <c r="H21" i="1"/>
  <c r="J22" i="1" l="1"/>
  <c r="I11" i="1"/>
  <c r="I10" i="1"/>
  <c r="I9" i="1"/>
  <c r="I8" i="1"/>
  <c r="I7" i="1"/>
  <c r="I6" i="1"/>
  <c r="I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Buckley, Owen</author>
  </authors>
  <commentList>
    <comment ref="B3" authorId="0" shapeId="0" xr:uid="{E60AB0EC-5C8E-4931-927E-C81323180AE6}">
      <text>
        <r>
          <rPr>
            <b/>
            <sz val="9"/>
            <color indexed="81"/>
            <rFont val="Tahoma"/>
            <charset val="1"/>
          </rPr>
          <t>Buckley, Owen:</t>
        </r>
        <r>
          <rPr>
            <sz val="9"/>
            <color indexed="81"/>
            <rFont val="Tahoma"/>
            <charset val="1"/>
          </rPr>
          <t xml:space="preserve">
Buildings over 250m2 but under 1000m2 = 10 yearly DECs
Buildings over 1000m2 = Yearly DECs</t>
        </r>
      </text>
    </comment>
  </commentList>
</comments>
</file>

<file path=xl/sharedStrings.xml><?xml version="1.0" encoding="utf-8"?>
<sst xmlns="http://schemas.openxmlformats.org/spreadsheetml/2006/main" count="246" uniqueCount="139">
  <si>
    <t>Site:</t>
  </si>
  <si>
    <t>DEC Rating</t>
  </si>
  <si>
    <t>DEC Score</t>
  </si>
  <si>
    <t>Expiry:</t>
  </si>
  <si>
    <t>Total Portfolio:</t>
  </si>
  <si>
    <t>Score Brackets</t>
  </si>
  <si>
    <t>Rating</t>
  </si>
  <si>
    <t>No of</t>
  </si>
  <si>
    <t>0 - 25</t>
  </si>
  <si>
    <t>A</t>
  </si>
  <si>
    <t>26 - 50</t>
  </si>
  <si>
    <t>B</t>
  </si>
  <si>
    <t>51 - 75</t>
  </si>
  <si>
    <t>C</t>
  </si>
  <si>
    <t>76 - 100</t>
  </si>
  <si>
    <t>D</t>
  </si>
  <si>
    <t>101 - 125</t>
  </si>
  <si>
    <t>E</t>
  </si>
  <si>
    <t>126 - 150</t>
  </si>
  <si>
    <t>F</t>
  </si>
  <si>
    <t>150+</t>
  </si>
  <si>
    <t>G</t>
  </si>
  <si>
    <t>Portfolio Average Rating:</t>
  </si>
  <si>
    <t>Grade</t>
  </si>
  <si>
    <t>Hardmoor Early Year Centre</t>
  </si>
  <si>
    <t>Size (m2)</t>
  </si>
  <si>
    <t>Glenfield Infant School</t>
  </si>
  <si>
    <t>Hollybrook Infant School</t>
  </si>
  <si>
    <t>Maytree Nursery and Infants School</t>
  </si>
  <si>
    <t>Townhill Infant School</t>
  </si>
  <si>
    <t>Woolston Infant School</t>
  </si>
  <si>
    <t>Beechwood Junior School</t>
  </si>
  <si>
    <t>Fairisle Junior School</t>
  </si>
  <si>
    <t>Hollybrook Junior School</t>
  </si>
  <si>
    <t>Mount Pleasant Junior School</t>
  </si>
  <si>
    <t>Sholing Junior School</t>
  </si>
  <si>
    <t>Townhill Junior School</t>
  </si>
  <si>
    <t>Banister Primary School</t>
  </si>
  <si>
    <t>Bitterne CE (VC) Primary School</t>
  </si>
  <si>
    <t>Bitterne Manor Primary School</t>
  </si>
  <si>
    <t>Bitterne Park Primary School</t>
  </si>
  <si>
    <t>Foundry Lane Primary School</t>
  </si>
  <si>
    <t>Highfield C of E Primary School</t>
  </si>
  <si>
    <t>Hightown Primary School</t>
  </si>
  <si>
    <t>Hope Community School</t>
  </si>
  <si>
    <t>Kanes Hill Primary School</t>
  </si>
  <si>
    <t>Mansbridge Primary School</t>
  </si>
  <si>
    <t>Mansel Park Primary School</t>
  </si>
  <si>
    <t>Mason Moor Primary School</t>
  </si>
  <si>
    <t xml:space="preserve">Chamberlayne College for the Arts </t>
  </si>
  <si>
    <t xml:space="preserve">Oasis Academy Lord's Hill </t>
  </si>
  <si>
    <t>Oasis Academy Mayfield</t>
  </si>
  <si>
    <t>St Anne's Catholic School</t>
  </si>
  <si>
    <t>Great Oaks School</t>
  </si>
  <si>
    <t>The Cedar School</t>
  </si>
  <si>
    <t>The Polygon School</t>
  </si>
  <si>
    <t>Vermont School</t>
  </si>
  <si>
    <t>Rosewood Free School</t>
  </si>
  <si>
    <t>Compass School</t>
  </si>
  <si>
    <t>Most Recent DEC</t>
  </si>
  <si>
    <t>Fairisle Infant and Nursery School</t>
  </si>
  <si>
    <t>Bevois Town Primary School - Main Building</t>
  </si>
  <si>
    <t>Bevois Town Primary School - Year 5&amp;6 Building</t>
  </si>
  <si>
    <t>Bitterne Secondary School - Fitness Gym</t>
  </si>
  <si>
    <t>Bitterne Secondary School - Main Building</t>
  </si>
  <si>
    <t>Bitterne Secondary School - Sportshall &amp; Skills Centre</t>
  </si>
  <si>
    <t>Bitterne Secondary School - Sixth Form</t>
  </si>
  <si>
    <t>TBD</t>
  </si>
  <si>
    <t>Harefield Primary School - Key Stage 1</t>
  </si>
  <si>
    <t>Harefield Primary School - Key Stage 2</t>
  </si>
  <si>
    <t>Holy Family Catholic Primary School - Infants Building</t>
  </si>
  <si>
    <t>Holy Family Catholic Primary School - Juniors Building</t>
  </si>
  <si>
    <t>Ludlow Infant Academy - Main Building</t>
  </si>
  <si>
    <t>Ludlow Infant Academy - REEMA Building</t>
  </si>
  <si>
    <t>Ludlow Junior school - North Block</t>
  </si>
  <si>
    <t>Ludlow Junior school - South Block</t>
  </si>
  <si>
    <t>Newlands Primary School</t>
  </si>
  <si>
    <t>Portswood Primary School - KS1 Building</t>
  </si>
  <si>
    <t>Moorlands Primary School - Acorn Building</t>
  </si>
  <si>
    <t>Moorlands Primary School - Oak Building</t>
  </si>
  <si>
    <t>Oakwood Primary School</t>
  </si>
  <si>
    <t>Portswood Primary School - KS2 Building</t>
  </si>
  <si>
    <t>Redbridge Primary School</t>
  </si>
  <si>
    <t>Regents Park Community College (B Block)</t>
  </si>
  <si>
    <t>Regents Park Community College (Main Building)</t>
  </si>
  <si>
    <t>Regents Park Community College (South Block)</t>
  </si>
  <si>
    <t>Shirley Infant &amp; Junior School</t>
  </si>
  <si>
    <t>Sholing Infant School - Main Building</t>
  </si>
  <si>
    <t>Sholing Infant School - Modular Building</t>
  </si>
  <si>
    <t>Sinclair Primary School</t>
  </si>
  <si>
    <t>Springwell School - Lower School</t>
  </si>
  <si>
    <t>Springwell School - Modular Building</t>
  </si>
  <si>
    <t>Springwell School - Upper School</t>
  </si>
  <si>
    <t>St Georges Catholic VA College - Dwyer Build</t>
  </si>
  <si>
    <t>St Georges Catholic VA College - Main Build</t>
  </si>
  <si>
    <t>St Georges Catholic VA College - New Science Build</t>
  </si>
  <si>
    <t>St Georges Catholic VA College - Portacabin Build</t>
  </si>
  <si>
    <t>St Johns Primary &amp; Nursery School (Eagle House)</t>
  </si>
  <si>
    <t>St Johns Primary &amp; Nursery School (Main Bld)</t>
  </si>
  <si>
    <t>St Marks Church Of England Primary School</t>
  </si>
  <si>
    <t>St Marys C of E Primary School - Main Block</t>
  </si>
  <si>
    <t>St Marys C of E Primary School - Modular Block</t>
  </si>
  <si>
    <t>St Marys C of E Primary School - Nursery Block</t>
  </si>
  <si>
    <t>St Monica Primary School - Endeavour</t>
  </si>
  <si>
    <t>St Monica Primary School - Inspire</t>
  </si>
  <si>
    <t>St Monica Primary School - Inspire Early Years</t>
  </si>
  <si>
    <t>Swaythling Primary School</t>
  </si>
  <si>
    <t>Tanners Brook Primary School</t>
  </si>
  <si>
    <t>Thornhill Primary School</t>
  </si>
  <si>
    <t>Upper Shirley High School - Drama &amp; Music Block</t>
  </si>
  <si>
    <t>Upper Shirley High School - Inclusive Learning &amp; Food Block</t>
  </si>
  <si>
    <t>Upper Shirley High School - Main Building</t>
  </si>
  <si>
    <t>Upper Shirley High School - STEM Block</t>
  </si>
  <si>
    <t>Upper Shirley High School -Arts &amp; Media</t>
  </si>
  <si>
    <t>Valentine Primary School - Admin Block</t>
  </si>
  <si>
    <t>Valentine Primary School - Eastfield Block</t>
  </si>
  <si>
    <t>Valentine Primary School - New Build (2020)</t>
  </si>
  <si>
    <t>Weston Park Primary School - Main Building</t>
  </si>
  <si>
    <t>Weston Park Primary School - REEMA Building</t>
  </si>
  <si>
    <t>Weston Shore Infant School</t>
  </si>
  <si>
    <t>Wordsworth Primary School</t>
  </si>
  <si>
    <t>St Patricks Catholic Primary School</t>
  </si>
  <si>
    <t>Totals:</t>
  </si>
  <si>
    <t>PCC completed:</t>
  </si>
  <si>
    <t>Total sites:</t>
  </si>
  <si>
    <t>Diff:</t>
  </si>
  <si>
    <t>Bassett Green Primary School - Main Building</t>
  </si>
  <si>
    <t>Bassett Green Primary School - Classroom Block</t>
  </si>
  <si>
    <t>Cantell secondary School - Main Building</t>
  </si>
  <si>
    <t>Cantell secondary School - D Block</t>
  </si>
  <si>
    <t>Woodlands Community College - f Block</t>
  </si>
  <si>
    <t>Woodlands Community College - Main Building</t>
  </si>
  <si>
    <t>Oasis Academy Sholing - Main Building</t>
  </si>
  <si>
    <t>Oasis Academy Sholing - Science Block</t>
  </si>
  <si>
    <t>Oasis Academy Sholing - Humanities Block</t>
  </si>
  <si>
    <t>Oasis Academy Sholing - Art Block</t>
  </si>
  <si>
    <t>Freemantle C of E Community Academy - Main building</t>
  </si>
  <si>
    <t>Freemantle C of E Community Academy - Mitchell Building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</si>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</sst>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14" fontId="0" fillId="3" borderId="10" xfId="0" applyNumberFormat="1" applyFont="1" applyFill="1" applyBorder="1" applyAlignment="1">
      <alignment horizontal="center" vertical="center"/>
    </xf>
    <xf numFmtId="14" fontId="0" fillId="3" borderId="1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3" borderId="3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" fontId="0" fillId="0" borderId="29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2" xfId="0" applyFont="1" applyBorder="1"/>
    <xf numFmtId="0" fontId="6" fillId="2" borderId="17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6" xfId="0" applyFont="1" applyFill="1" applyBorder="1"/>
    <xf numFmtId="1" fontId="0" fillId="0" borderId="33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horizontal="center" vertical="center"/>
    </xf>
    <xf numFmtId="0" fontId="3" fillId="4" borderId="28" xfId="1" applyFont="1" applyFill="1" applyBorder="1" applyAlignment="1">
      <alignment horizontal="center" vertical="center"/>
    </xf>
  </cellXfs>
  <cellStyles count="2">
    <cellStyle name="Normal" xfId="0" builtinId="0"/>
    <cellStyle name="Normal 2 10" xfId="1" xr:uid="{83EC3F10-7ADC-48AC-9547-933EB8A99F60}"/>
  </cellStyles>
  <dxfs count="11">
    <dxf>
      <fill>
        <patternFill>
          <bgColor theme="8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008000"/>
        </patternFill>
      </fill>
    </dxf>
    <dxf>
      <fill>
        <patternFill>
          <bgColor rgb="FF00CC66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DEc Ratings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'Southampton School Portfolio'!$I$4</c:f>
              <c:strCache>
                <c:ptCount val="1"/>
                <c:pt idx="0">
                  <c:v>No of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'Southampton School Portfolio'!$H$5:$H$11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'Southampton School Portfolio'!$I$5:$I$11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49</c:v>
                </c:pt>
                <c:pt idx="3">
                  <c:v>27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5-4433-BFFC-6A8A61F1C0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49850464"/>
        <c:axId val="1849849216"/>
      </c:barChart>
      <c:catAx>
        <c:axId val="1849850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49216"/>
        <c:crosses val="autoZero"/>
        <c:auto val="1"/>
        <c:lblAlgn val="ctr"/>
        <c:lblOffset val="100"/>
        <c:noMultiLvlLbl val="0"/>
      </c:catAx>
      <c:valAx>
        <c:axId val="18498492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5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530225</xdr:colOff>
      <xdr:row>27</xdr:row>
      <xdr:rowOff>53975</xdr:rowOff>
    </xdr:from>
    <xdr:to>
      <xdr:col>12</xdr:col>
      <xdr:colOff>320675</xdr:colOff>
      <xdr:row>42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4F0F9-C37E-4CBC-B694-B5C96A927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053B-8C51-4044-A98A-EC59471764F4}">
  <dimension ref="A1:J117"/>
  <sheetViews>
    <sheetView tabSelected="1" workbookViewId="0">
      <selection activeCell="L16" sqref="L16"/>
    </sheetView>
  </sheetViews>
  <sheetFormatPr defaultColWidth="8.7109375" defaultRowHeight="15" x14ac:dyDescent="0.25"/>
  <cols>
    <col min="1" max="1" width="48.5703125" style="12" customWidth="1"/>
    <col min="2" max="2" width="8.85546875" style="39" customWidth="1"/>
    <col min="3" max="3" width="10.85546875" style="12" bestFit="1" customWidth="1"/>
    <col min="4" max="4" width="9.85546875" style="12" bestFit="1" customWidth="1"/>
    <col min="5" max="5" width="12.85546875" style="12" customWidth="1"/>
    <col min="6" max="6" width="8.7109375" style="1"/>
    <col min="7" max="7" width="14.42578125" style="1" bestFit="1" customWidth="1"/>
    <col min="8" max="8" width="10.42578125" style="1" bestFit="1" customWidth="1"/>
    <col min="9" max="16384" width="8.7109375" style="1"/>
  </cols>
  <sheetData>
    <row r="1" spans="1:9" x14ac:dyDescent="0.25">
      <c r="B1" s="12"/>
    </row>
    <row r="2" spans="1:9" ht="15.75" thickBot="1" x14ac:dyDescent="0.3">
      <c r="B2" s="12"/>
    </row>
    <row r="3" spans="1:9" ht="15.75" thickBot="1" x14ac:dyDescent="0.3">
      <c r="A3" s="44" t="s">
        <v>0</v>
      </c>
      <c r="B3" s="49" t="s">
        <v>25</v>
      </c>
      <c r="C3" s="46" t="s">
        <v>59</v>
      </c>
      <c r="D3" s="47"/>
      <c r="E3" s="48"/>
      <c r="G3" s="51" t="s">
        <v>4</v>
      </c>
      <c r="H3" s="52"/>
      <c r="I3" s="11"/>
    </row>
    <row r="4" spans="1:9" ht="15.75" thickBot="1" x14ac:dyDescent="0.3">
      <c r="A4" s="45"/>
      <c r="B4" s="50"/>
      <c r="C4" s="25" t="s">
        <v>1</v>
      </c>
      <c r="D4" s="26" t="s">
        <v>2</v>
      </c>
      <c r="E4" s="27" t="s">
        <v>3</v>
      </c>
      <c r="G4" s="2" t="s">
        <v>5</v>
      </c>
      <c r="H4" s="3" t="s">
        <v>6</v>
      </c>
      <c r="I4" s="4" t="s">
        <v>7</v>
      </c>
    </row>
    <row r="5" spans="1:9" x14ac:dyDescent="0.25">
      <c r="A5" s="28" t="s">
        <v>37</v>
      </c>
      <c r="B5" s="37">
        <v>2269</v>
      </c>
      <c r="C5" s="22" t="s">
        <v>13</v>
      </c>
      <c r="D5" s="23">
        <v>53</v>
      </c>
      <c r="E5" s="24">
        <v>44651</v>
      </c>
      <c r="G5" s="5" t="s">
        <v>8</v>
      </c>
      <c r="H5" s="6" t="s">
        <v>9</v>
      </c>
      <c r="I5" s="7">
        <f>COUNTIF($C$5:$C$117, "A")</f>
        <v>3</v>
      </c>
    </row>
    <row r="6" spans="1:9" x14ac:dyDescent="0.25">
      <c r="A6" s="20" t="s">
        <v>126</v>
      </c>
      <c r="B6" s="29">
        <v>2394</v>
      </c>
      <c r="C6" s="13" t="s">
        <v>13</v>
      </c>
      <c r="D6" s="14">
        <v>62</v>
      </c>
      <c r="E6" s="18">
        <v>44650</v>
      </c>
      <c r="G6" s="5" t="s">
        <v>10</v>
      </c>
      <c r="H6" s="6" t="s">
        <v>11</v>
      </c>
      <c r="I6" s="7">
        <f>COUNTIF($C$5:$C$117, "B")</f>
        <v>6</v>
      </c>
    </row>
    <row r="7" spans="1:9" x14ac:dyDescent="0.25">
      <c r="A7" s="20" t="s">
        <v>127</v>
      </c>
      <c r="B7" s="29">
        <v>930</v>
      </c>
      <c r="C7" s="13" t="s">
        <v>9</v>
      </c>
      <c r="D7" s="14">
        <v>0</v>
      </c>
      <c r="E7" s="18">
        <v>45381</v>
      </c>
      <c r="G7" s="5" t="s">
        <v>12</v>
      </c>
      <c r="H7" s="6" t="s">
        <v>13</v>
      </c>
      <c r="I7" s="7">
        <f>COUNTIF($C$5:$C$117, "C")</f>
        <v>49</v>
      </c>
    </row>
    <row r="8" spans="1:9" x14ac:dyDescent="0.25">
      <c r="A8" s="20" t="s">
        <v>31</v>
      </c>
      <c r="B8" s="29">
        <v>3238.5</v>
      </c>
      <c r="C8" s="13" t="s">
        <v>15</v>
      </c>
      <c r="D8" s="14">
        <v>81</v>
      </c>
      <c r="E8" s="18">
        <v>44926</v>
      </c>
      <c r="G8" s="5" t="s">
        <v>14</v>
      </c>
      <c r="H8" s="6" t="s">
        <v>15</v>
      </c>
      <c r="I8" s="7">
        <f>COUNTIF($C$5:$C$117, "D")</f>
        <v>27</v>
      </c>
    </row>
    <row r="9" spans="1:9" x14ac:dyDescent="0.25">
      <c r="A9" s="20" t="s">
        <v>61</v>
      </c>
      <c r="B9" s="29">
        <v>1160.42</v>
      </c>
      <c r="C9" s="13" t="s">
        <v>17</v>
      </c>
      <c r="D9" s="14">
        <v>106</v>
      </c>
      <c r="E9" s="18">
        <v>44707</v>
      </c>
      <c r="G9" s="5" t="s">
        <v>16</v>
      </c>
      <c r="H9" s="6" t="s">
        <v>17</v>
      </c>
      <c r="I9" s="7">
        <f>COUNTIF($C$5:$C$117, "E")</f>
        <v>8</v>
      </c>
    </row>
    <row r="10" spans="1:9" x14ac:dyDescent="0.25">
      <c r="A10" s="20" t="s">
        <v>62</v>
      </c>
      <c r="B10" s="29">
        <v>350.43</v>
      </c>
      <c r="C10" s="13" t="s">
        <v>11</v>
      </c>
      <c r="D10" s="14">
        <v>50</v>
      </c>
      <c r="E10" s="18">
        <v>47629</v>
      </c>
      <c r="G10" s="5" t="s">
        <v>18</v>
      </c>
      <c r="H10" s="6" t="s">
        <v>19</v>
      </c>
      <c r="I10" s="7">
        <f>COUNTIF($C$5:$C$117, "F")</f>
        <v>1</v>
      </c>
    </row>
    <row r="11" spans="1:9" ht="15.75" thickBot="1" x14ac:dyDescent="0.3">
      <c r="A11" s="20" t="s">
        <v>38</v>
      </c>
      <c r="B11" s="29">
        <v>2945.6</v>
      </c>
      <c r="C11" s="13" t="s">
        <v>13</v>
      </c>
      <c r="D11" s="14">
        <v>60</v>
      </c>
      <c r="E11" s="18">
        <v>44619</v>
      </c>
      <c r="G11" s="8" t="s">
        <v>20</v>
      </c>
      <c r="H11" s="9" t="s">
        <v>21</v>
      </c>
      <c r="I11" s="7">
        <f>COUNTIF($C$5:$C$117, "G")</f>
        <v>0</v>
      </c>
    </row>
    <row r="12" spans="1:9" ht="15.75" thickBot="1" x14ac:dyDescent="0.3">
      <c r="A12" s="20" t="s">
        <v>39</v>
      </c>
      <c r="B12" s="29">
        <v>1545</v>
      </c>
      <c r="C12" s="13" t="s">
        <v>13</v>
      </c>
      <c r="D12" s="14">
        <v>54</v>
      </c>
      <c r="E12" s="18">
        <v>44804</v>
      </c>
      <c r="G12" s="53" t="s">
        <v>22</v>
      </c>
      <c r="H12" s="54"/>
      <c r="I12" s="55"/>
    </row>
    <row r="13" spans="1:9" x14ac:dyDescent="0.25">
      <c r="A13" s="20" t="s">
        <v>40</v>
      </c>
      <c r="B13" s="29">
        <v>4131.33</v>
      </c>
      <c r="C13" s="13" t="s">
        <v>13</v>
      </c>
      <c r="D13" s="14">
        <v>61</v>
      </c>
      <c r="E13" s="18">
        <v>44620</v>
      </c>
      <c r="G13" s="40" t="s">
        <v>23</v>
      </c>
      <c r="H13" s="41"/>
      <c r="I13" s="17" t="s">
        <v>6</v>
      </c>
    </row>
    <row r="14" spans="1:9" x14ac:dyDescent="0.25">
      <c r="A14" s="20" t="s">
        <v>63</v>
      </c>
      <c r="B14" s="29">
        <v>319.66000000000003</v>
      </c>
      <c r="C14" s="13"/>
      <c r="D14" s="14"/>
      <c r="E14" s="18" t="s">
        <v>67</v>
      </c>
      <c r="G14" s="42" t="s">
        <v>13</v>
      </c>
      <c r="H14" s="43"/>
      <c r="I14" s="10">
        <f>AVERAGE(D5:D117)</f>
        <v>71.446808510638292</v>
      </c>
    </row>
    <row r="15" spans="1:9" x14ac:dyDescent="0.25">
      <c r="A15" s="20" t="s">
        <v>64</v>
      </c>
      <c r="B15" s="29">
        <v>3773.27</v>
      </c>
      <c r="C15" s="13"/>
      <c r="D15" s="14"/>
      <c r="E15" s="18" t="s">
        <v>67</v>
      </c>
    </row>
    <row r="16" spans="1:9" x14ac:dyDescent="0.25">
      <c r="A16" s="20" t="s">
        <v>66</v>
      </c>
      <c r="B16" s="29">
        <v>994.85</v>
      </c>
      <c r="C16" s="13"/>
      <c r="D16" s="14"/>
      <c r="E16" s="18" t="s">
        <v>67</v>
      </c>
    </row>
    <row r="17" spans="1:10" x14ac:dyDescent="0.25">
      <c r="A17" s="20" t="s">
        <v>65</v>
      </c>
      <c r="B17" s="29">
        <v>1505.75</v>
      </c>
      <c r="C17" s="13"/>
      <c r="D17" s="14"/>
      <c r="E17" s="18" t="s">
        <v>67</v>
      </c>
    </row>
    <row r="18" spans="1:10" x14ac:dyDescent="0.25">
      <c r="A18" s="20" t="s">
        <v>128</v>
      </c>
      <c r="B18" s="29">
        <v>10799</v>
      </c>
      <c r="C18" s="13" t="s">
        <v>15</v>
      </c>
      <c r="D18" s="14">
        <v>82</v>
      </c>
      <c r="E18" s="18">
        <v>44865</v>
      </c>
    </row>
    <row r="19" spans="1:10" x14ac:dyDescent="0.25">
      <c r="A19" s="20" t="s">
        <v>129</v>
      </c>
      <c r="B19" s="29">
        <v>1815</v>
      </c>
      <c r="C19" s="13" t="s">
        <v>11</v>
      </c>
      <c r="D19" s="14">
        <v>30</v>
      </c>
      <c r="E19" s="18">
        <v>44865</v>
      </c>
      <c r="G19" s="1" t="s">
        <v>122</v>
      </c>
    </row>
    <row r="20" spans="1:10" ht="15.75" thickBot="1" x14ac:dyDescent="0.3">
      <c r="A20" s="20" t="s">
        <v>49</v>
      </c>
      <c r="B20" s="29"/>
      <c r="C20" s="13"/>
      <c r="D20" s="14"/>
      <c r="E20" s="18" t="s">
        <v>67</v>
      </c>
    </row>
    <row r="21" spans="1:10" ht="15.75" thickBot="1" x14ac:dyDescent="0.3">
      <c r="A21" s="20" t="s">
        <v>58</v>
      </c>
      <c r="B21" s="29">
        <v>3153</v>
      </c>
      <c r="C21" s="13" t="s">
        <v>11</v>
      </c>
      <c r="D21" s="14">
        <v>30</v>
      </c>
      <c r="E21" s="18">
        <v>43098</v>
      </c>
      <c r="G21" s="34" t="s">
        <v>124</v>
      </c>
      <c r="H21" s="31">
        <f>COUNTA($A$5:$A$117)</f>
        <v>107</v>
      </c>
      <c r="I21" s="33"/>
      <c r="J21" s="30"/>
    </row>
    <row r="22" spans="1:10" ht="15.75" thickBot="1" x14ac:dyDescent="0.3">
      <c r="A22" s="20" t="s">
        <v>60</v>
      </c>
      <c r="B22" s="29">
        <v>1852</v>
      </c>
      <c r="C22" s="13" t="s">
        <v>13</v>
      </c>
      <c r="D22" s="14">
        <v>72</v>
      </c>
      <c r="E22" s="18">
        <v>41302</v>
      </c>
      <c r="G22" s="35" t="s">
        <v>123</v>
      </c>
      <c r="H22" s="32" t="e">
        <f>COUNTIF(#REF!, "Y")</f>
        <v>#REF!</v>
      </c>
      <c r="I22" s="36" t="s">
        <v>125</v>
      </c>
      <c r="J22" s="31" t="e">
        <f>H21-H22</f>
        <v>#REF!</v>
      </c>
    </row>
    <row r="23" spans="1:10" x14ac:dyDescent="0.25">
      <c r="A23" s="20" t="s">
        <v>32</v>
      </c>
      <c r="B23" s="29">
        <v>2248</v>
      </c>
      <c r="C23" s="13" t="s">
        <v>13</v>
      </c>
      <c r="D23" s="14">
        <v>73</v>
      </c>
      <c r="E23" s="18">
        <v>44194</v>
      </c>
    </row>
    <row r="24" spans="1:10" x14ac:dyDescent="0.25">
      <c r="A24" s="20" t="s">
        <v>41</v>
      </c>
      <c r="B24" s="29">
        <v>2307</v>
      </c>
      <c r="C24" s="13" t="s">
        <v>13</v>
      </c>
      <c r="D24" s="14">
        <v>65</v>
      </c>
      <c r="E24" s="18">
        <v>44195</v>
      </c>
    </row>
    <row r="25" spans="1:10" x14ac:dyDescent="0.25">
      <c r="A25" s="20" t="s">
        <v>136</v>
      </c>
      <c r="B25" s="29">
        <v>3604.71</v>
      </c>
      <c r="C25" s="13" t="s">
        <v>9</v>
      </c>
      <c r="D25" s="14">
        <v>21</v>
      </c>
      <c r="E25" s="18">
        <v>44681</v>
      </c>
    </row>
    <row r="26" spans="1:10" x14ac:dyDescent="0.25">
      <c r="A26" s="20" t="s">
        <v>137</v>
      </c>
      <c r="B26" s="29">
        <v>600</v>
      </c>
      <c r="C26" s="13" t="s">
        <v>13</v>
      </c>
      <c r="D26" s="14">
        <v>59</v>
      </c>
      <c r="E26" s="18">
        <v>45412</v>
      </c>
    </row>
    <row r="27" spans="1:10" x14ac:dyDescent="0.25">
      <c r="A27" s="20" t="s">
        <v>26</v>
      </c>
      <c r="B27" s="29">
        <v>1439.74</v>
      </c>
      <c r="C27" s="13" t="s">
        <v>15</v>
      </c>
      <c r="D27" s="14">
        <v>84</v>
      </c>
      <c r="E27" s="18">
        <v>44926</v>
      </c>
    </row>
    <row r="28" spans="1:10" x14ac:dyDescent="0.25">
      <c r="A28" s="20" t="s">
        <v>53</v>
      </c>
      <c r="B28" s="29">
        <v>3234</v>
      </c>
      <c r="C28" s="13" t="s">
        <v>15</v>
      </c>
      <c r="D28" s="14">
        <v>78</v>
      </c>
      <c r="E28" s="18">
        <v>42733</v>
      </c>
    </row>
    <row r="29" spans="1:10" x14ac:dyDescent="0.25">
      <c r="A29" s="20" t="s">
        <v>24</v>
      </c>
      <c r="B29" s="29">
        <v>1064</v>
      </c>
      <c r="C29" s="13" t="s">
        <v>17</v>
      </c>
      <c r="D29" s="14">
        <v>133</v>
      </c>
      <c r="E29" s="18">
        <v>44468</v>
      </c>
    </row>
    <row r="30" spans="1:10" x14ac:dyDescent="0.25">
      <c r="A30" s="20" t="s">
        <v>68</v>
      </c>
      <c r="B30" s="29">
        <v>1371.4</v>
      </c>
      <c r="C30" s="13" t="s">
        <v>13</v>
      </c>
      <c r="D30" s="14">
        <v>60</v>
      </c>
      <c r="E30" s="18">
        <v>44926</v>
      </c>
    </row>
    <row r="31" spans="1:10" x14ac:dyDescent="0.25">
      <c r="A31" s="20" t="s">
        <v>69</v>
      </c>
      <c r="B31" s="29">
        <v>1198.0999999999999</v>
      </c>
      <c r="C31" s="13" t="s">
        <v>13</v>
      </c>
      <c r="D31" s="14">
        <v>55</v>
      </c>
      <c r="E31" s="18">
        <v>44926</v>
      </c>
    </row>
    <row r="32" spans="1:10" x14ac:dyDescent="0.25">
      <c r="A32" s="20" t="s">
        <v>42</v>
      </c>
      <c r="B32" s="29">
        <v>986</v>
      </c>
      <c r="C32" s="13" t="s">
        <v>15</v>
      </c>
      <c r="D32" s="14">
        <v>84</v>
      </c>
      <c r="E32" s="18">
        <v>45229</v>
      </c>
    </row>
    <row r="33" spans="1:5" x14ac:dyDescent="0.25">
      <c r="A33" s="20" t="s">
        <v>43</v>
      </c>
      <c r="B33" s="29">
        <v>1706.124</v>
      </c>
      <c r="C33" s="13" t="s">
        <v>11</v>
      </c>
      <c r="D33" s="14">
        <v>46</v>
      </c>
      <c r="E33" s="18">
        <v>43769</v>
      </c>
    </row>
    <row r="34" spans="1:5" x14ac:dyDescent="0.25">
      <c r="A34" s="20" t="s">
        <v>27</v>
      </c>
      <c r="B34" s="29">
        <v>1605</v>
      </c>
      <c r="C34" s="13" t="s">
        <v>15</v>
      </c>
      <c r="D34" s="14">
        <v>78</v>
      </c>
      <c r="E34" s="18">
        <v>44620</v>
      </c>
    </row>
    <row r="35" spans="1:5" x14ac:dyDescent="0.25">
      <c r="A35" s="20" t="s">
        <v>33</v>
      </c>
      <c r="B35" s="29">
        <v>2172</v>
      </c>
      <c r="C35" s="13" t="s">
        <v>13</v>
      </c>
      <c r="D35" s="14">
        <v>59</v>
      </c>
      <c r="E35" s="18">
        <v>44620</v>
      </c>
    </row>
    <row r="36" spans="1:5" x14ac:dyDescent="0.25">
      <c r="A36" s="20" t="s">
        <v>70</v>
      </c>
      <c r="B36" s="29">
        <v>871.75</v>
      </c>
      <c r="C36" s="13" t="s">
        <v>13</v>
      </c>
      <c r="D36" s="14">
        <v>66</v>
      </c>
      <c r="E36" s="18">
        <v>47542</v>
      </c>
    </row>
    <row r="37" spans="1:5" x14ac:dyDescent="0.25">
      <c r="A37" s="20" t="s">
        <v>71</v>
      </c>
      <c r="B37" s="29">
        <v>1680.82</v>
      </c>
      <c r="C37" s="13" t="s">
        <v>13</v>
      </c>
      <c r="D37" s="14">
        <v>62</v>
      </c>
      <c r="E37" s="18">
        <v>44620</v>
      </c>
    </row>
    <row r="38" spans="1:5" x14ac:dyDescent="0.25">
      <c r="A38" s="20" t="s">
        <v>44</v>
      </c>
      <c r="B38" s="29" t="s">
        <v>138</v>
      </c>
      <c r="C38" s="13"/>
      <c r="D38" s="14"/>
      <c r="E38" s="18"/>
    </row>
    <row r="39" spans="1:5" x14ac:dyDescent="0.25">
      <c r="A39" s="20" t="s">
        <v>45</v>
      </c>
      <c r="B39" s="29">
        <v>2487.8200000000002</v>
      </c>
      <c r="C39" s="13" t="s">
        <v>15</v>
      </c>
      <c r="D39" s="14">
        <v>87</v>
      </c>
      <c r="E39" s="18">
        <v>44803</v>
      </c>
    </row>
    <row r="40" spans="1:5" x14ac:dyDescent="0.25">
      <c r="A40" s="20" t="s">
        <v>72</v>
      </c>
      <c r="B40" s="29">
        <v>1551</v>
      </c>
      <c r="C40" s="13" t="s">
        <v>13</v>
      </c>
      <c r="D40" s="14">
        <v>66</v>
      </c>
      <c r="E40" s="18">
        <v>44889</v>
      </c>
    </row>
    <row r="41" spans="1:5" x14ac:dyDescent="0.25">
      <c r="A41" s="20" t="s">
        <v>73</v>
      </c>
      <c r="B41" s="29">
        <v>317.16000000000003</v>
      </c>
      <c r="C41" s="13" t="s">
        <v>13</v>
      </c>
      <c r="D41" s="14">
        <v>53</v>
      </c>
      <c r="E41" s="18">
        <v>47446</v>
      </c>
    </row>
    <row r="42" spans="1:5" x14ac:dyDescent="0.25">
      <c r="A42" s="20" t="s">
        <v>74</v>
      </c>
      <c r="B42" s="29">
        <v>2210.89</v>
      </c>
      <c r="C42" s="13" t="s">
        <v>13</v>
      </c>
      <c r="D42" s="14">
        <v>70</v>
      </c>
      <c r="E42" s="18">
        <v>44761</v>
      </c>
    </row>
    <row r="43" spans="1:5" x14ac:dyDescent="0.25">
      <c r="A43" s="20" t="s">
        <v>75</v>
      </c>
      <c r="B43" s="29">
        <v>677.64</v>
      </c>
      <c r="C43" s="13" t="s">
        <v>13</v>
      </c>
      <c r="D43" s="14">
        <v>73</v>
      </c>
      <c r="E43" s="18">
        <v>47683</v>
      </c>
    </row>
    <row r="44" spans="1:5" x14ac:dyDescent="0.25">
      <c r="A44" s="20" t="s">
        <v>46</v>
      </c>
      <c r="B44" s="29">
        <v>1350.47</v>
      </c>
      <c r="C44" s="13" t="s">
        <v>15</v>
      </c>
      <c r="D44" s="14">
        <v>86</v>
      </c>
      <c r="E44" s="18">
        <v>44616</v>
      </c>
    </row>
    <row r="45" spans="1:5" x14ac:dyDescent="0.25">
      <c r="A45" s="20" t="s">
        <v>47</v>
      </c>
      <c r="B45" s="29">
        <v>2843.9</v>
      </c>
      <c r="C45" s="13" t="s">
        <v>13</v>
      </c>
      <c r="D45" s="14">
        <v>56</v>
      </c>
      <c r="E45" s="18">
        <v>44620</v>
      </c>
    </row>
    <row r="46" spans="1:5" x14ac:dyDescent="0.25">
      <c r="A46" s="20" t="s">
        <v>48</v>
      </c>
      <c r="B46" s="29">
        <v>2494.91</v>
      </c>
      <c r="C46" s="13" t="s">
        <v>13</v>
      </c>
      <c r="D46" s="14">
        <v>71</v>
      </c>
      <c r="E46" s="18">
        <v>44591</v>
      </c>
    </row>
    <row r="47" spans="1:5" x14ac:dyDescent="0.25">
      <c r="A47" s="20" t="s">
        <v>28</v>
      </c>
      <c r="B47" s="29">
        <v>1627.15</v>
      </c>
      <c r="C47" s="13" t="s">
        <v>13</v>
      </c>
      <c r="D47" s="14">
        <v>67</v>
      </c>
      <c r="E47" s="18">
        <v>44709</v>
      </c>
    </row>
    <row r="48" spans="1:5" x14ac:dyDescent="0.25">
      <c r="A48" s="20" t="s">
        <v>78</v>
      </c>
      <c r="B48" s="29">
        <v>1377.39</v>
      </c>
      <c r="C48" s="13" t="s">
        <v>15</v>
      </c>
      <c r="D48" s="14">
        <v>89</v>
      </c>
      <c r="E48" s="18">
        <v>44680</v>
      </c>
    </row>
    <row r="49" spans="1:5" x14ac:dyDescent="0.25">
      <c r="A49" s="20" t="s">
        <v>79</v>
      </c>
      <c r="B49" s="29">
        <v>702.8</v>
      </c>
      <c r="C49" s="13" t="s">
        <v>13</v>
      </c>
      <c r="D49" s="14">
        <v>65</v>
      </c>
      <c r="E49" s="18">
        <v>47602</v>
      </c>
    </row>
    <row r="50" spans="1:5" x14ac:dyDescent="0.25">
      <c r="A50" s="20" t="s">
        <v>34</v>
      </c>
      <c r="B50" s="29">
        <v>2698.76</v>
      </c>
      <c r="C50" s="13" t="s">
        <v>13</v>
      </c>
      <c r="D50" s="14">
        <v>63</v>
      </c>
      <c r="E50" s="18">
        <v>44591</v>
      </c>
    </row>
    <row r="51" spans="1:5" x14ac:dyDescent="0.25">
      <c r="A51" s="20" t="s">
        <v>76</v>
      </c>
      <c r="B51" s="29">
        <v>2348.4499999999998</v>
      </c>
      <c r="C51" s="13" t="s">
        <v>15</v>
      </c>
      <c r="D51" s="14">
        <v>78</v>
      </c>
      <c r="E51" s="18">
        <v>44680</v>
      </c>
    </row>
    <row r="52" spans="1:5" x14ac:dyDescent="0.25">
      <c r="A52" s="20" t="s">
        <v>80</v>
      </c>
      <c r="B52" s="29">
        <v>3805</v>
      </c>
      <c r="C52" s="13"/>
      <c r="D52" s="14"/>
      <c r="E52" s="18" t="s">
        <v>67</v>
      </c>
    </row>
    <row r="53" spans="1:5" x14ac:dyDescent="0.25">
      <c r="A53" s="20" t="s">
        <v>50</v>
      </c>
      <c r="B53" s="29">
        <v>6551</v>
      </c>
      <c r="C53" s="13" t="s">
        <v>13</v>
      </c>
      <c r="D53" s="14">
        <v>62</v>
      </c>
      <c r="E53" s="18">
        <v>41363</v>
      </c>
    </row>
    <row r="54" spans="1:5" x14ac:dyDescent="0.25">
      <c r="A54" s="20" t="s">
        <v>51</v>
      </c>
      <c r="B54" s="29">
        <v>8441</v>
      </c>
      <c r="C54" s="13" t="s">
        <v>17</v>
      </c>
      <c r="D54" s="14">
        <v>115</v>
      </c>
      <c r="E54" s="18">
        <v>44864</v>
      </c>
    </row>
    <row r="55" spans="1:5" x14ac:dyDescent="0.25">
      <c r="A55" s="20" t="s">
        <v>133</v>
      </c>
      <c r="B55" s="29">
        <v>1306</v>
      </c>
      <c r="C55" s="13" t="s">
        <v>15</v>
      </c>
      <c r="D55" s="14">
        <v>90</v>
      </c>
      <c r="E55" s="18">
        <v>44864</v>
      </c>
    </row>
    <row r="56" spans="1:5" x14ac:dyDescent="0.25">
      <c r="A56" s="20" t="s">
        <v>134</v>
      </c>
      <c r="B56" s="29">
        <v>1658</v>
      </c>
      <c r="C56" s="13" t="s">
        <v>15</v>
      </c>
      <c r="D56" s="14">
        <v>90</v>
      </c>
      <c r="E56" s="18">
        <v>44864</v>
      </c>
    </row>
    <row r="57" spans="1:5" x14ac:dyDescent="0.25">
      <c r="A57" s="20" t="s">
        <v>135</v>
      </c>
      <c r="B57" s="29">
        <v>597</v>
      </c>
      <c r="C57" s="13" t="s">
        <v>15</v>
      </c>
      <c r="D57" s="14">
        <v>92</v>
      </c>
      <c r="E57" s="18">
        <v>47421</v>
      </c>
    </row>
    <row r="58" spans="1:5" x14ac:dyDescent="0.25">
      <c r="A58" s="20" t="s">
        <v>132</v>
      </c>
      <c r="B58" s="29">
        <v>3095</v>
      </c>
      <c r="C58" s="13" t="s">
        <v>15</v>
      </c>
      <c r="D58" s="14">
        <v>90</v>
      </c>
      <c r="E58" s="18">
        <v>44864</v>
      </c>
    </row>
    <row r="59" spans="1:5" x14ac:dyDescent="0.25">
      <c r="A59" s="20" t="s">
        <v>77</v>
      </c>
      <c r="B59" s="29">
        <v>812.18</v>
      </c>
      <c r="C59" s="13" t="s">
        <v>13</v>
      </c>
      <c r="D59" s="14">
        <v>69</v>
      </c>
      <c r="E59" s="18">
        <v>47540</v>
      </c>
    </row>
    <row r="60" spans="1:5" x14ac:dyDescent="0.25">
      <c r="A60" s="20" t="s">
        <v>81</v>
      </c>
      <c r="B60" s="29">
        <v>1064.5</v>
      </c>
      <c r="C60" s="13" t="s">
        <v>13</v>
      </c>
      <c r="D60" s="14">
        <v>60</v>
      </c>
      <c r="E60" s="18">
        <v>44592</v>
      </c>
    </row>
    <row r="61" spans="1:5" x14ac:dyDescent="0.25">
      <c r="A61" s="20" t="s">
        <v>82</v>
      </c>
      <c r="B61" s="29">
        <v>1546.57</v>
      </c>
      <c r="C61" s="13" t="s">
        <v>13</v>
      </c>
      <c r="D61" s="14">
        <v>73</v>
      </c>
      <c r="E61" s="18">
        <v>44680</v>
      </c>
    </row>
    <row r="62" spans="1:5" x14ac:dyDescent="0.25">
      <c r="A62" s="20" t="s">
        <v>83</v>
      </c>
      <c r="B62" s="29">
        <v>829</v>
      </c>
      <c r="C62" s="13" t="s">
        <v>15</v>
      </c>
      <c r="D62" s="14">
        <v>88</v>
      </c>
      <c r="E62" s="18">
        <v>47055</v>
      </c>
    </row>
    <row r="63" spans="1:5" x14ac:dyDescent="0.25">
      <c r="A63" s="20" t="s">
        <v>84</v>
      </c>
      <c r="B63" s="29">
        <v>5520</v>
      </c>
      <c r="C63" s="13" t="s">
        <v>13</v>
      </c>
      <c r="D63" s="14">
        <v>68</v>
      </c>
      <c r="E63" s="18">
        <v>44864</v>
      </c>
    </row>
    <row r="64" spans="1:5" x14ac:dyDescent="0.25">
      <c r="A64" s="20" t="s">
        <v>85</v>
      </c>
      <c r="B64" s="29">
        <v>923</v>
      </c>
      <c r="C64" s="13" t="s">
        <v>15</v>
      </c>
      <c r="D64" s="14">
        <v>88</v>
      </c>
      <c r="E64" s="18">
        <v>47026</v>
      </c>
    </row>
    <row r="65" spans="1:5" x14ac:dyDescent="0.25">
      <c r="A65" s="20" t="s">
        <v>57</v>
      </c>
      <c r="B65" s="29" t="s">
        <v>138</v>
      </c>
      <c r="C65" s="13"/>
      <c r="D65" s="14"/>
      <c r="E65" s="18"/>
    </row>
    <row r="66" spans="1:5" x14ac:dyDescent="0.25">
      <c r="A66" s="20" t="s">
        <v>86</v>
      </c>
      <c r="B66" s="29">
        <v>3719</v>
      </c>
      <c r="C66" s="13" t="s">
        <v>13</v>
      </c>
      <c r="D66" s="14">
        <v>67</v>
      </c>
      <c r="E66" s="18">
        <v>44926</v>
      </c>
    </row>
    <row r="67" spans="1:5" x14ac:dyDescent="0.25">
      <c r="A67" s="20" t="s">
        <v>87</v>
      </c>
      <c r="B67" s="29">
        <v>978</v>
      </c>
      <c r="C67" s="13" t="s">
        <v>15</v>
      </c>
      <c r="D67" s="14">
        <v>80</v>
      </c>
      <c r="E67" s="18">
        <v>47265</v>
      </c>
    </row>
    <row r="68" spans="1:5" x14ac:dyDescent="0.25">
      <c r="A68" s="20" t="s">
        <v>88</v>
      </c>
      <c r="B68" s="29">
        <v>297</v>
      </c>
      <c r="C68" s="13" t="s">
        <v>15</v>
      </c>
      <c r="D68" s="14">
        <v>80</v>
      </c>
      <c r="E68" s="18">
        <v>47265</v>
      </c>
    </row>
    <row r="69" spans="1:5" x14ac:dyDescent="0.25">
      <c r="A69" s="20" t="s">
        <v>35</v>
      </c>
      <c r="B69" s="29">
        <v>2024</v>
      </c>
      <c r="C69" s="13" t="s">
        <v>13</v>
      </c>
      <c r="D69" s="14">
        <v>68</v>
      </c>
      <c r="E69" s="18">
        <v>44922</v>
      </c>
    </row>
    <row r="70" spans="1:5" x14ac:dyDescent="0.25">
      <c r="A70" s="20" t="s">
        <v>89</v>
      </c>
      <c r="B70" s="29">
        <v>1567.1</v>
      </c>
      <c r="C70" s="13" t="s">
        <v>13</v>
      </c>
      <c r="D70" s="14">
        <v>70</v>
      </c>
      <c r="E70" s="18">
        <v>44620</v>
      </c>
    </row>
    <row r="71" spans="1:5" x14ac:dyDescent="0.25">
      <c r="A71" s="20" t="s">
        <v>90</v>
      </c>
      <c r="B71" s="29">
        <v>1968</v>
      </c>
      <c r="C71" s="13"/>
      <c r="D71" s="14"/>
      <c r="E71" s="18" t="s">
        <v>67</v>
      </c>
    </row>
    <row r="72" spans="1:5" x14ac:dyDescent="0.25">
      <c r="A72" s="20" t="s">
        <v>91</v>
      </c>
      <c r="B72" s="29">
        <v>251</v>
      </c>
      <c r="C72" s="13"/>
      <c r="D72" s="14"/>
      <c r="E72" s="18" t="s">
        <v>67</v>
      </c>
    </row>
    <row r="73" spans="1:5" x14ac:dyDescent="0.25">
      <c r="A73" s="20" t="s">
        <v>92</v>
      </c>
      <c r="B73" s="29">
        <v>3726</v>
      </c>
      <c r="C73" s="13"/>
      <c r="D73" s="14"/>
      <c r="E73" s="18" t="s">
        <v>67</v>
      </c>
    </row>
    <row r="74" spans="1:5" x14ac:dyDescent="0.25">
      <c r="A74" s="20" t="s">
        <v>52</v>
      </c>
      <c r="B74" s="29">
        <v>8934</v>
      </c>
      <c r="C74" s="13" t="s">
        <v>13</v>
      </c>
      <c r="D74" s="14">
        <v>56</v>
      </c>
      <c r="E74" s="18">
        <v>43130</v>
      </c>
    </row>
    <row r="75" spans="1:5" x14ac:dyDescent="0.25">
      <c r="A75" s="20" t="s">
        <v>93</v>
      </c>
      <c r="B75" s="29">
        <v>409.14</v>
      </c>
      <c r="C75" s="13" t="s">
        <v>17</v>
      </c>
      <c r="D75" s="14">
        <v>118</v>
      </c>
      <c r="E75" s="18">
        <v>47224</v>
      </c>
    </row>
    <row r="76" spans="1:5" x14ac:dyDescent="0.25">
      <c r="A76" s="20" t="s">
        <v>94</v>
      </c>
      <c r="B76" s="29">
        <v>4359.2</v>
      </c>
      <c r="C76" s="13" t="s">
        <v>15</v>
      </c>
      <c r="D76" s="14">
        <v>90</v>
      </c>
      <c r="E76" s="18">
        <v>44680</v>
      </c>
    </row>
    <row r="77" spans="1:5" x14ac:dyDescent="0.25">
      <c r="A77" s="20" t="s">
        <v>95</v>
      </c>
      <c r="B77" s="29">
        <v>1865.05</v>
      </c>
      <c r="C77" s="13" t="s">
        <v>9</v>
      </c>
      <c r="D77" s="14">
        <v>0</v>
      </c>
      <c r="E77" s="18">
        <v>44680</v>
      </c>
    </row>
    <row r="78" spans="1:5" x14ac:dyDescent="0.25">
      <c r="A78" s="20" t="s">
        <v>96</v>
      </c>
      <c r="B78" s="29">
        <v>328.01</v>
      </c>
      <c r="C78" s="13" t="s">
        <v>13</v>
      </c>
      <c r="D78" s="14">
        <v>51</v>
      </c>
      <c r="E78" s="18">
        <v>47602</v>
      </c>
    </row>
    <row r="79" spans="1:5" x14ac:dyDescent="0.25">
      <c r="A79" s="20" t="s">
        <v>97</v>
      </c>
      <c r="B79" s="29">
        <v>743</v>
      </c>
      <c r="C79" s="13" t="s">
        <v>13</v>
      </c>
      <c r="D79" s="14">
        <v>66</v>
      </c>
      <c r="E79" s="18">
        <v>47206</v>
      </c>
    </row>
    <row r="80" spans="1:5" x14ac:dyDescent="0.25">
      <c r="A80" s="20" t="s">
        <v>98</v>
      </c>
      <c r="B80" s="29">
        <v>1143.43</v>
      </c>
      <c r="C80" s="13" t="s">
        <v>13</v>
      </c>
      <c r="D80" s="14">
        <v>73</v>
      </c>
      <c r="E80" s="18">
        <v>44649</v>
      </c>
    </row>
    <row r="81" spans="1:5" x14ac:dyDescent="0.25">
      <c r="A81" s="20" t="s">
        <v>99</v>
      </c>
      <c r="B81" s="29"/>
      <c r="C81" s="13"/>
      <c r="D81" s="14"/>
      <c r="E81" s="18" t="s">
        <v>67</v>
      </c>
    </row>
    <row r="82" spans="1:5" x14ac:dyDescent="0.25">
      <c r="A82" s="20" t="s">
        <v>100</v>
      </c>
      <c r="B82" s="29">
        <v>2020.4513000000002</v>
      </c>
      <c r="C82" s="13" t="s">
        <v>13</v>
      </c>
      <c r="D82" s="14">
        <v>69</v>
      </c>
      <c r="E82" s="18">
        <v>44620</v>
      </c>
    </row>
    <row r="83" spans="1:5" x14ac:dyDescent="0.25">
      <c r="A83" s="20" t="s">
        <v>101</v>
      </c>
      <c r="B83" s="29">
        <v>357.56709999999998</v>
      </c>
      <c r="C83" s="13" t="s">
        <v>13</v>
      </c>
      <c r="D83" s="14">
        <v>52</v>
      </c>
      <c r="E83" s="18">
        <v>47542</v>
      </c>
    </row>
    <row r="84" spans="1:5" x14ac:dyDescent="0.25">
      <c r="A84" s="20" t="s">
        <v>102</v>
      </c>
      <c r="B84" s="29">
        <v>435.78600000000006</v>
      </c>
      <c r="C84" s="13" t="s">
        <v>19</v>
      </c>
      <c r="D84" s="14">
        <v>130</v>
      </c>
      <c r="E84" s="18">
        <v>47542</v>
      </c>
    </row>
    <row r="85" spans="1:5" x14ac:dyDescent="0.25">
      <c r="A85" s="20" t="s">
        <v>103</v>
      </c>
      <c r="B85" s="29">
        <v>1263.3399999999999</v>
      </c>
      <c r="C85" s="13" t="s">
        <v>15</v>
      </c>
      <c r="D85" s="14">
        <v>87</v>
      </c>
      <c r="E85" s="18">
        <v>44864</v>
      </c>
    </row>
    <row r="86" spans="1:5" x14ac:dyDescent="0.25">
      <c r="A86" s="20" t="s">
        <v>104</v>
      </c>
      <c r="B86" s="29">
        <v>1097.56</v>
      </c>
      <c r="C86" s="13" t="s">
        <v>17</v>
      </c>
      <c r="D86" s="14">
        <v>120</v>
      </c>
      <c r="E86" s="18">
        <v>44864</v>
      </c>
    </row>
    <row r="87" spans="1:5" x14ac:dyDescent="0.25">
      <c r="A87" s="20" t="s">
        <v>105</v>
      </c>
      <c r="B87" s="29">
        <v>289.11</v>
      </c>
      <c r="C87" s="13" t="s">
        <v>15</v>
      </c>
      <c r="D87" s="14">
        <v>85</v>
      </c>
      <c r="E87" s="18">
        <v>48151</v>
      </c>
    </row>
    <row r="88" spans="1:5" x14ac:dyDescent="0.25">
      <c r="A88" s="20" t="s">
        <v>121</v>
      </c>
      <c r="B88" s="29">
        <v>1503</v>
      </c>
      <c r="C88" s="13" t="s">
        <v>15</v>
      </c>
      <c r="D88" s="14">
        <v>81</v>
      </c>
      <c r="E88" s="18">
        <v>44894</v>
      </c>
    </row>
    <row r="89" spans="1:5" x14ac:dyDescent="0.25">
      <c r="A89" s="20" t="s">
        <v>106</v>
      </c>
      <c r="B89" s="29">
        <v>1355.84</v>
      </c>
      <c r="C89" s="13" t="s">
        <v>17</v>
      </c>
      <c r="D89" s="14">
        <v>114</v>
      </c>
      <c r="E89" s="18">
        <v>44708</v>
      </c>
    </row>
    <row r="90" spans="1:5" x14ac:dyDescent="0.25">
      <c r="A90" s="20" t="s">
        <v>107</v>
      </c>
      <c r="B90" s="29">
        <v>4146.8</v>
      </c>
      <c r="C90" s="13" t="s">
        <v>13</v>
      </c>
      <c r="D90" s="14">
        <v>57</v>
      </c>
      <c r="E90" s="18">
        <v>44643</v>
      </c>
    </row>
    <row r="91" spans="1:5" x14ac:dyDescent="0.25">
      <c r="A91" s="20" t="s">
        <v>54</v>
      </c>
      <c r="B91" s="29">
        <v>2667</v>
      </c>
      <c r="C91" s="13" t="s">
        <v>15</v>
      </c>
      <c r="D91" s="14">
        <v>98</v>
      </c>
      <c r="E91" s="18">
        <v>43920</v>
      </c>
    </row>
    <row r="92" spans="1:5" x14ac:dyDescent="0.25">
      <c r="A92" s="20" t="s">
        <v>55</v>
      </c>
      <c r="B92" s="29">
        <v>1226</v>
      </c>
      <c r="C92" s="13" t="s">
        <v>13</v>
      </c>
      <c r="D92" s="14">
        <v>69</v>
      </c>
      <c r="E92" s="18">
        <v>43828</v>
      </c>
    </row>
    <row r="93" spans="1:5" x14ac:dyDescent="0.25">
      <c r="A93" s="20" t="s">
        <v>108</v>
      </c>
      <c r="B93" s="29">
        <v>2384.2800000000002</v>
      </c>
      <c r="C93" s="13" t="s">
        <v>15</v>
      </c>
      <c r="D93" s="14">
        <v>88</v>
      </c>
      <c r="E93" s="18">
        <v>44924</v>
      </c>
    </row>
    <row r="94" spans="1:5" x14ac:dyDescent="0.25">
      <c r="A94" s="20" t="s">
        <v>29</v>
      </c>
      <c r="B94" s="29">
        <v>1371</v>
      </c>
      <c r="C94" s="13" t="s">
        <v>15</v>
      </c>
      <c r="D94" s="14">
        <v>79</v>
      </c>
      <c r="E94" s="18">
        <v>44924</v>
      </c>
    </row>
    <row r="95" spans="1:5" x14ac:dyDescent="0.25">
      <c r="A95" s="20" t="s">
        <v>36</v>
      </c>
      <c r="B95" s="29">
        <v>2338</v>
      </c>
      <c r="C95" s="13" t="s">
        <v>13</v>
      </c>
      <c r="D95" s="14">
        <v>75</v>
      </c>
      <c r="E95" s="18">
        <v>44680</v>
      </c>
    </row>
    <row r="96" spans="1:5" x14ac:dyDescent="0.25">
      <c r="A96" s="20" t="s">
        <v>109</v>
      </c>
      <c r="B96" s="29">
        <v>626</v>
      </c>
      <c r="C96" s="13" t="s">
        <v>17</v>
      </c>
      <c r="D96" s="14">
        <v>113</v>
      </c>
      <c r="E96" s="18">
        <v>46081</v>
      </c>
    </row>
    <row r="97" spans="1:5" x14ac:dyDescent="0.25">
      <c r="A97" s="20" t="s">
        <v>110</v>
      </c>
      <c r="B97" s="29">
        <v>587</v>
      </c>
      <c r="C97" s="13" t="s">
        <v>13</v>
      </c>
      <c r="D97" s="14">
        <v>64</v>
      </c>
      <c r="E97" s="18">
        <v>46230</v>
      </c>
    </row>
    <row r="98" spans="1:5" x14ac:dyDescent="0.25">
      <c r="A98" s="20" t="s">
        <v>111</v>
      </c>
      <c r="B98" s="29">
        <v>4973.9399999999996</v>
      </c>
      <c r="C98" s="13" t="s">
        <v>13</v>
      </c>
      <c r="D98" s="14">
        <v>65</v>
      </c>
      <c r="E98" s="18">
        <v>44196</v>
      </c>
    </row>
    <row r="99" spans="1:5" x14ac:dyDescent="0.25">
      <c r="A99" s="20" t="s">
        <v>112</v>
      </c>
      <c r="B99" s="29">
        <v>757</v>
      </c>
      <c r="C99" s="13" t="s">
        <v>11</v>
      </c>
      <c r="D99" s="14">
        <v>40</v>
      </c>
      <c r="E99" s="18">
        <v>47481</v>
      </c>
    </row>
    <row r="100" spans="1:5" x14ac:dyDescent="0.25">
      <c r="A100" s="20" t="s">
        <v>113</v>
      </c>
      <c r="B100" s="29">
        <v>283</v>
      </c>
      <c r="C100" s="13" t="s">
        <v>13</v>
      </c>
      <c r="D100" s="14">
        <v>64</v>
      </c>
      <c r="E100" s="18">
        <v>46230</v>
      </c>
    </row>
    <row r="101" spans="1:5" x14ac:dyDescent="0.25">
      <c r="A101" s="20" t="s">
        <v>114</v>
      </c>
      <c r="B101" s="29">
        <v>271.77999999999997</v>
      </c>
      <c r="C101" s="13" t="s">
        <v>13</v>
      </c>
      <c r="D101" s="14">
        <v>54</v>
      </c>
      <c r="E101" s="18">
        <v>47602</v>
      </c>
    </row>
    <row r="102" spans="1:5" x14ac:dyDescent="0.25">
      <c r="A102" s="20" t="s">
        <v>115</v>
      </c>
      <c r="B102" s="29">
        <v>2612.9</v>
      </c>
      <c r="C102" s="13" t="s">
        <v>13</v>
      </c>
      <c r="D102" s="14">
        <v>55</v>
      </c>
      <c r="E102" s="18">
        <v>44680</v>
      </c>
    </row>
    <row r="103" spans="1:5" x14ac:dyDescent="0.25">
      <c r="A103" s="20" t="s">
        <v>116</v>
      </c>
      <c r="B103" s="29"/>
      <c r="C103" s="13"/>
      <c r="D103" s="14"/>
      <c r="E103" s="18" t="s">
        <v>67</v>
      </c>
    </row>
    <row r="104" spans="1:5" x14ac:dyDescent="0.25">
      <c r="A104" s="20" t="s">
        <v>56</v>
      </c>
      <c r="B104" s="29">
        <v>934</v>
      </c>
      <c r="C104" s="13" t="s">
        <v>17</v>
      </c>
      <c r="D104" s="14">
        <v>125</v>
      </c>
      <c r="E104" s="18">
        <v>45291</v>
      </c>
    </row>
    <row r="105" spans="1:5" x14ac:dyDescent="0.25">
      <c r="A105" s="20" t="s">
        <v>117</v>
      </c>
      <c r="B105" s="29">
        <v>4196.8599999999997</v>
      </c>
      <c r="C105" s="13" t="s">
        <v>15</v>
      </c>
      <c r="D105" s="14">
        <v>77</v>
      </c>
      <c r="E105" s="18">
        <v>44984</v>
      </c>
    </row>
    <row r="106" spans="1:5" x14ac:dyDescent="0.25">
      <c r="A106" s="20" t="s">
        <v>118</v>
      </c>
      <c r="B106" s="29">
        <v>322.23</v>
      </c>
      <c r="C106" s="13" t="s">
        <v>11</v>
      </c>
      <c r="D106" s="14">
        <v>39</v>
      </c>
      <c r="E106" s="18">
        <v>48271</v>
      </c>
    </row>
    <row r="107" spans="1:5" x14ac:dyDescent="0.25">
      <c r="A107" s="20" t="s">
        <v>119</v>
      </c>
      <c r="B107" s="29">
        <v>1219.1099999999999</v>
      </c>
      <c r="C107" s="13" t="s">
        <v>15</v>
      </c>
      <c r="D107" s="14">
        <v>79</v>
      </c>
      <c r="E107" s="18">
        <v>44673</v>
      </c>
    </row>
    <row r="108" spans="1:5" x14ac:dyDescent="0.25">
      <c r="A108" s="20" t="s">
        <v>131</v>
      </c>
      <c r="B108" s="29">
        <v>9443</v>
      </c>
      <c r="C108" s="13" t="s">
        <v>13</v>
      </c>
      <c r="D108" s="14">
        <v>55</v>
      </c>
      <c r="E108" s="18">
        <v>44865</v>
      </c>
    </row>
    <row r="109" spans="1:5" x14ac:dyDescent="0.25">
      <c r="A109" s="20" t="s">
        <v>130</v>
      </c>
      <c r="B109" s="29">
        <v>404</v>
      </c>
      <c r="C109" s="13" t="s">
        <v>13</v>
      </c>
      <c r="D109" s="14">
        <v>72</v>
      </c>
      <c r="E109" s="18">
        <v>45990</v>
      </c>
    </row>
    <row r="110" spans="1:5" x14ac:dyDescent="0.25">
      <c r="A110" s="20" t="s">
        <v>30</v>
      </c>
      <c r="B110" s="29">
        <v>1197.2</v>
      </c>
      <c r="C110" s="13" t="s">
        <v>13</v>
      </c>
      <c r="D110" s="14">
        <v>62</v>
      </c>
      <c r="E110" s="18">
        <v>44650</v>
      </c>
    </row>
    <row r="111" spans="1:5" x14ac:dyDescent="0.25">
      <c r="A111" s="20" t="s">
        <v>120</v>
      </c>
      <c r="B111" s="29">
        <v>3542</v>
      </c>
      <c r="C111" s="13" t="s">
        <v>13</v>
      </c>
      <c r="D111" s="14">
        <v>56</v>
      </c>
      <c r="E111" s="18">
        <v>44773</v>
      </c>
    </row>
    <row r="112" spans="1:5" x14ac:dyDescent="0.25">
      <c r="A112" s="20"/>
      <c r="B112" s="29"/>
      <c r="C112" s="13"/>
      <c r="D112" s="14"/>
      <c r="E112" s="18"/>
    </row>
    <row r="113" spans="1:5" x14ac:dyDescent="0.25">
      <c r="A113" s="20"/>
      <c r="B113" s="29"/>
      <c r="C113" s="13"/>
      <c r="D113" s="14"/>
      <c r="E113" s="18"/>
    </row>
    <row r="114" spans="1:5" x14ac:dyDescent="0.25">
      <c r="A114" s="20"/>
      <c r="B114" s="29"/>
      <c r="C114" s="13"/>
      <c r="D114" s="14"/>
      <c r="E114" s="18"/>
    </row>
    <row r="115" spans="1:5" x14ac:dyDescent="0.25">
      <c r="A115" s="20"/>
      <c r="B115" s="29"/>
      <c r="C115" s="13"/>
      <c r="D115" s="14"/>
      <c r="E115" s="18"/>
    </row>
    <row r="116" spans="1:5" x14ac:dyDescent="0.25">
      <c r="A116" s="20"/>
      <c r="B116" s="29"/>
      <c r="C116" s="13"/>
      <c r="D116" s="14"/>
      <c r="E116" s="18"/>
    </row>
    <row r="117" spans="1:5" ht="15.75" thickBot="1" x14ac:dyDescent="0.3">
      <c r="A117" s="21"/>
      <c r="B117" s="38"/>
      <c r="C117" s="15"/>
      <c r="D117" s="16"/>
      <c r="E117" s="19"/>
    </row>
  </sheetData>
  <autoFilter ref="A3:E117" xr:uid="{F451053B-8C51-4044-A98A-EC59471764F4}">
    <filterColumn colId="2" showButton="0"/>
    <filterColumn colId="3" showButton="0"/>
    <sortState xmlns:xlrd2="http://schemas.microsoft.com/office/spreadsheetml/2017/richdata2" ref="A6:E117">
      <sortCondition ref="A3:A117"/>
    </sortState>
  </autoFilter>
  <mergeCells count="7">
    <mergeCell ref="G13:H13"/>
    <mergeCell ref="G14:H14"/>
    <mergeCell ref="A3:A4"/>
    <mergeCell ref="C3:E3"/>
    <mergeCell ref="G3:H3"/>
    <mergeCell ref="G12:I12"/>
    <mergeCell ref="B3:B4"/>
  </mergeCells>
  <phoneticPr fontId="2" type="noConversion"/>
  <conditionalFormatting sqref="G14 H5:H11">
    <cfRule type="containsText" dxfId="10" priority="6" operator="containsText" text="G">
      <formula>NOT(ISERROR(SEARCH("G",G5)))</formula>
    </cfRule>
    <cfRule type="containsText" dxfId="9" priority="7" operator="containsText" text="F">
      <formula>NOT(ISERROR(SEARCH("F",G5)))</formula>
    </cfRule>
    <cfRule type="containsText" dxfId="8" priority="8" operator="containsText" text="E">
      <formula>NOT(ISERROR(SEARCH("E",G5)))</formula>
    </cfRule>
    <cfRule type="containsText" dxfId="7" priority="9" operator="containsText" text="D">
      <formula>NOT(ISERROR(SEARCH("D",G5)))</formula>
    </cfRule>
    <cfRule type="containsText" dxfId="6" priority="10" operator="containsText" text="C">
      <formula>NOT(ISERROR(SEARCH("C",G5)))</formula>
    </cfRule>
    <cfRule type="containsText" dxfId="5" priority="11" operator="containsText" text="B">
      <formula>NOT(ISERROR(SEARCH("B",G5)))</formula>
    </cfRule>
    <cfRule type="containsText" dxfId="4" priority="12" operator="containsText" text="A">
      <formula>NOT(ISERROR(SEARCH("A",G5)))</formula>
    </cfRule>
  </conditionalFormatting>
  <conditionalFormatting sqref="E5:E117">
    <cfRule type="cellIs" dxfId="3" priority="3" operator="greaterThanOrEqual">
      <formula>TODAY()</formula>
    </cfRule>
    <cfRule type="cellIs" dxfId="2" priority="4" operator="lessThan">
      <formula>TODAY()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Southampton School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Display energy certificates for schools</dc:title>
  <dcterms:created xsi:type="dcterms:W3CDTF">2022-01-25T18:34:48Z</dcterms:created>
  <dcterms:modified xsi:type="dcterms:W3CDTF">2022-03-07T08:54:58Z</dcterms:modified>
</cp:coreProperties>
</file>